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🏠 Dashboard" sheetId="1" state="visible" r:id="rId3"/>
    <sheet name="📚 Study" sheetId="2" state="visible" r:id="rId4"/>
    <sheet name="💖 Wellness" sheetId="3" state="visible" r:id="rId5"/>
    <sheet name="📝 Daily" sheetId="4" state="visible" r:id="rId6"/>
    <sheet name="🎯 Goals" sheetId="5" state="visible" r:id="rId7"/>
    <sheet name="💰 Finance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<sst xmlns="http://schemas.openxmlformats.org/spreadsheetml/2006/main" count="688" uniqueCount="245">
  <si>
    <t xml:space="preserve">bloom.</t>
  </si>
  <si>
    <t xml:space="preserve">a girl's life planner  ·  your whole life, softly organised</t>
  </si>
  <si>
    <t xml:space="preserve">♡ how to use — type into the soft white boxes · tap a ☐ then pick ✓ to tick it · every %, bar &amp; chart updates by itself.</t>
  </si>
  <si>
    <t xml:space="preserve">  ✓ HABITS</t>
  </si>
  <si>
    <t xml:space="preserve">  ✎ STUDY (WK)</t>
  </si>
  <si>
    <t xml:space="preserve">  ♡ WATER AVG</t>
  </si>
  <si>
    <t xml:space="preserve">  ☁ MOOD</t>
  </si>
  <si>
    <t xml:space="preserve">of 16h goal</t>
  </si>
  <si>
    <t xml:space="preserve">glasses · aim 8</t>
  </si>
  <si>
    <t xml:space="preserve">latest this week</t>
  </si>
  <si>
    <t xml:space="preserve">🎯  Monthly Goals</t>
  </si>
  <si>
    <t xml:space="preserve">💰  Money Snapshot</t>
  </si>
  <si>
    <t xml:space="preserve">  Income</t>
  </si>
  <si>
    <t xml:space="preserve">  Spent</t>
  </si>
  <si>
    <t xml:space="preserve">  Saved</t>
  </si>
  <si>
    <t xml:space="preserve">  Left</t>
  </si>
  <si>
    <t xml:space="preserve">☁  This Week · Mood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</si>
  <si>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</si>
  <si>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</si>
  <si>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</si>
  <si>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</si>
  <si>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</si>
  <si>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</si>
  <si>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</si>
  <si>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t xml:space="preserve">✿  This is a sample of Bloom — the full planner adds a yearly view, period &amp; cycle tracker, meal planner, reading list &amp; brain-dump pages.   To tick: tap a ☐ box, choose ✓ (press Delete to clear).</t>
  </si>
  <si>
    <t xml:space="preserve">study</t>
  </si>
  <si>
    <t xml:space="preserve">plan it, track it, ace it.</t>
  </si>
  <si>
    <t xml:space="preserve">✎  Subjects &amp; Grades</t>
  </si>
  <si>
    <t xml:space="preserve">⏰  Exams &amp; Countdown</t>
  </si>
  <si>
    <t xml:space="preserve">Subject</t>
  </si>
  <si>
    <t xml:space="preserve">Teacher</t>
  </si>
  <si>
    <t xml:space="preserve">Target</t>
  </si>
  <si>
    <t xml:space="preserve">Current</t>
  </si>
  <si>
    <t xml:space="preserve">On track?</t>
  </si>
  <si>
    <t xml:space="preserve">Exam</t>
  </si>
  <si>
    <t xml:space="preserve">Date</t>
  </si>
  <si>
    <t xml:space="preserve">Days left</t>
  </si>
  <si>
    <t xml:space="preserve">Maths</t>
  </si>
  <si>
    <t xml:space="preserve">Ms Patel</t>
  </si>
  <si>
    <t xml:space="preserve">A</t>
  </si>
  <si>
    <t xml:space="preserve">B</t>
  </si>
  <si>
    <t xml:space="preserve">Mock Paper 1</t>
  </si>
  <si>
    <t xml:space="preserve">English</t>
  </si>
  <si>
    <t xml:space="preserve">Mr Cole</t>
  </si>
  <si>
    <t xml:space="preserve">A*</t>
  </si>
  <si>
    <t xml:space="preserve">Essay Exam</t>
  </si>
  <si>
    <t xml:space="preserve">Biology</t>
  </si>
  <si>
    <t xml:space="preserve">Dr Vance</t>
  </si>
  <si>
    <t xml:space="preserve">Practical</t>
  </si>
  <si>
    <t xml:space="preserve">History</t>
  </si>
  <si>
    <t xml:space="preserve">Ms Reed</t>
  </si>
  <si>
    <t xml:space="preserve">Oral</t>
  </si>
  <si>
    <t xml:space="preserve">French</t>
  </si>
  <si>
    <t xml:space="preserve">Mme Roux</t>
  </si>
  <si>
    <t xml:space="preserve">C</t>
  </si>
  <si>
    <t xml:space="preserve">Final</t>
  </si>
  <si>
    <t xml:space="preserve">Art</t>
  </si>
  <si>
    <t xml:space="preserve">Mr Lin</t>
  </si>
  <si>
    <t xml:space="preserve">✦  Assignment Tracker</t>
  </si>
  <si>
    <t xml:space="preserve">✿  Study Hours · This Week</t>
  </si>
  <si>
    <t xml:space="preserve">✓</t>
  </si>
  <si>
    <t xml:space="preserve">Assignment</t>
  </si>
  <si>
    <t xml:space="preserve">Due</t>
  </si>
  <si>
    <t xml:space="preserve">Status</t>
  </si>
  <si>
    <t xml:space="preserve">Day</t>
  </si>
  <si>
    <t xml:space="preserve">Hours</t>
  </si>
  <si>
    <t xml:space="preserve">Focus</t>
  </si>
  <si>
    <t xml:space="preserve">Algebra worksheet</t>
  </si>
  <si>
    <t xml:space="preserve">Done</t>
  </si>
  <si>
    <t xml:space="preserve">☐</t>
  </si>
  <si>
    <t xml:space="preserve">Macbeth essay</t>
  </si>
  <si>
    <t xml:space="preserve">In Progress</t>
  </si>
  <si>
    <t xml:space="preserve">Cell diagram</t>
  </si>
  <si>
    <t xml:space="preserve">Not Started</t>
  </si>
  <si>
    <t xml:space="preserve">Vocab list</t>
  </si>
  <si>
    <t xml:space="preserve">Source analysis</t>
  </si>
  <si>
    <t xml:space="preserve">Still-life sketch</t>
  </si>
  <si>
    <t xml:space="preserve">Total</t>
  </si>
  <si>
    <t xml:space="preserve">weekly goal: 16h</t>
  </si>
  <si>
    <t xml:space="preserve">📅  Weekly Study Timetable</t>
  </si>
  <si>
    <t xml:space="preserve">Time</t>
  </si>
  <si>
    <t xml:space="preserve">Notes</t>
  </si>
  <si>
    <t xml:space="preserve">16:00</t>
  </si>
  <si>
    <t xml:space="preserve">17:00</t>
  </si>
  <si>
    <t xml:space="preserve">18:00</t>
  </si>
  <si>
    <t xml:space="preserve">Break</t>
  </si>
  <si>
    <t xml:space="preserve">Rest</t>
  </si>
  <si>
    <t xml:space="preserve">19:00</t>
  </si>
  <si>
    <t xml:space="preserve">Revision</t>
  </si>
  <si>
    <t xml:space="preserve">Reading</t>
  </si>
  <si>
    <t xml:space="preserve">Project</t>
  </si>
  <si>
    <t xml:space="preserve">20:00</t>
  </si>
  <si>
    <t xml:space="preserve">Review</t>
  </si>
  <si>
    <t xml:space="preserve">Plan week</t>
  </si>
  <si>
    <t xml:space="preserve">💡 tip: colour-blocking your week beats cramming — short, regular sessions stick.</t>
  </si>
  <si>
    <t xml:space="preserve">wellness</t>
  </si>
  <si>
    <t xml:space="preserve">small habits, soft glow, big change.</t>
  </si>
  <si>
    <t xml:space="preserve">🌸  Habit Tracker · Monthly</t>
  </si>
  <si>
    <t xml:space="preserve">Habit</t>
  </si>
  <si>
    <t xml:space="preserve">%</t>
  </si>
  <si>
    <t xml:space="preserve">Drink 2L water</t>
  </si>
  <si>
    <t xml:space="preserve">Sleep 8 hrs</t>
  </si>
  <si>
    <t xml:space="preserve">Skincare AM</t>
  </si>
  <si>
    <t xml:space="preserve">Skincare PM</t>
  </si>
  <si>
    <t xml:space="preserve">Move / workout</t>
  </si>
  <si>
    <t xml:space="preserve">Read 10 min</t>
  </si>
  <si>
    <t xml:space="preserve">Journal</t>
  </si>
  <si>
    <t xml:space="preserve">Vitamins</t>
  </si>
  <si>
    <t xml:space="preserve">No phone in bed</t>
  </si>
  <si>
    <t xml:space="preserve">Tidy space</t>
  </si>
  <si>
    <t xml:space="preserve">☁  Mood</t>
  </si>
  <si>
    <t xml:space="preserve">☾  Sleep</t>
  </si>
  <si>
    <t xml:space="preserve">♡  Water · glasses/day</t>
  </si>
  <si>
    <t xml:space="preserve">✦  Workouts</t>
  </si>
  <si>
    <t xml:space="preserve">🤍  Daily Self-Care</t>
  </si>
  <si>
    <t xml:space="preserve">Mood</t>
  </si>
  <si>
    <t xml:space="preserve">Hrs</t>
  </si>
  <si>
    <t xml:space="preserve">Quality</t>
  </si>
  <si>
    <t xml:space="preserve">Cups</t>
  </si>
  <si>
    <t xml:space="preserve">of 8</t>
  </si>
  <si>
    <t xml:space="preserve">Type</t>
  </si>
  <si>
    <t xml:space="preserve">Min</t>
  </si>
  <si>
    <t xml:space="preserve">8 glasses of water</t>
  </si>
  <si>
    <t xml:space="preserve">Happy</t>
  </si>
  <si>
    <t xml:space="preserve">Pilates</t>
  </si>
  <si>
    <t xml:space="preserve">Skincare routine</t>
  </si>
  <si>
    <t xml:space="preserve">Calm</t>
  </si>
  <si>
    <t xml:space="preserve">Walk</t>
  </si>
  <si>
    <t xml:space="preserve">Move my body</t>
  </si>
  <si>
    <t xml:space="preserve">Stressed</t>
  </si>
  <si>
    <t xml:space="preserve">Yoga</t>
  </si>
  <si>
    <t xml:space="preserve">Eat something fresh</t>
  </si>
  <si>
    <t xml:space="preserve">10 min off screens</t>
  </si>
  <si>
    <t xml:space="preserve">Amazing</t>
  </si>
  <si>
    <t xml:space="preserve">Run</t>
  </si>
  <si>
    <t xml:space="preserve">Tidy one space</t>
  </si>
  <si>
    <t xml:space="preserve">Meh</t>
  </si>
  <si>
    <t xml:space="preserve">Dance</t>
  </si>
  <si>
    <t xml:space="preserve">Gratitude note</t>
  </si>
  <si>
    <t xml:space="preserve">Stretch</t>
  </si>
  <si>
    <t xml:space="preserve">Lights out by 11</t>
  </si>
  <si>
    <t xml:space="preserve">today</t>
  </si>
  <si>
    <t xml:space="preserve">make it gentle, make it count.</t>
  </si>
  <si>
    <t xml:space="preserve">✦  Top 3 Priorities</t>
  </si>
  <si>
    <t xml:space="preserve">🍓  Meals</t>
  </si>
  <si>
    <t xml:space="preserve">01</t>
  </si>
  <si>
    <t xml:space="preserve">Finish Macbeth essay</t>
  </si>
  <si>
    <t xml:space="preserve">Breakfast</t>
  </si>
  <si>
    <t xml:space="preserve">Greek yoghurt + berries</t>
  </si>
  <si>
    <t xml:space="preserve">02</t>
  </si>
  <si>
    <t xml:space="preserve">30 min Maths revision</t>
  </si>
  <si>
    <t xml:space="preserve">Lunch</t>
  </si>
  <si>
    <t xml:space="preserve">Chicken &amp; rice bowl</t>
  </si>
  <si>
    <t xml:space="preserve">03</t>
  </si>
  <si>
    <t xml:space="preserve">Call grandma</t>
  </si>
  <si>
    <t xml:space="preserve">Dinner</t>
  </si>
  <si>
    <t xml:space="preserve">Pasta + salad</t>
  </si>
  <si>
    <t xml:space="preserve">Snacks</t>
  </si>
  <si>
    <t xml:space="preserve">Apple, almonds</t>
  </si>
  <si>
    <t xml:space="preserve">✓  To-Do List</t>
  </si>
  <si>
    <t xml:space="preserve">Reply to group chat</t>
  </si>
  <si>
    <t xml:space="preserve">♡  Water · cups today</t>
  </si>
  <si>
    <t xml:space="preserve">Pack gym bag</t>
  </si>
  <si>
    <t xml:space="preserve">Water the plants</t>
  </si>
  <si>
    <t xml:space="preserve">Upload art photos</t>
  </si>
  <si>
    <t xml:space="preserve">cups today →</t>
  </si>
  <si>
    <t xml:space="preserve">Budget check-in</t>
  </si>
  <si>
    <t xml:space="preserve">✎  Notes</t>
  </si>
  <si>
    <t xml:space="preserve">Make tomorrow's list</t>
  </si>
  <si>
    <t xml:space="preserve">Remember: kindness to yourself counts as productivity.</t>
  </si>
  <si>
    <t xml:space="preserve">Stretch 10 min</t>
  </si>
  <si>
    <t xml:space="preserve">⏰  Schedule</t>
  </si>
  <si>
    <t xml:space="preserve">07:30</t>
  </si>
  <si>
    <t xml:space="preserve">Wake + skincare</t>
  </si>
  <si>
    <t xml:space="preserve">09:00</t>
  </si>
  <si>
    <t xml:space="preserve">School / study</t>
  </si>
  <si>
    <t xml:space="preserve">🌙  Evening Reflection</t>
  </si>
  <si>
    <t xml:space="preserve">13:00</t>
  </si>
  <si>
    <t xml:space="preserve">Lunch + walk</t>
  </si>
  <si>
    <t xml:space="preserve">Today's win</t>
  </si>
  <si>
    <t xml:space="preserve">Finished my essay early!</t>
  </si>
  <si>
    <t xml:space="preserve">15:30</t>
  </si>
  <si>
    <t xml:space="preserve">Revision block</t>
  </si>
  <si>
    <t xml:space="preserve">Grateful for</t>
  </si>
  <si>
    <t xml:space="preserve">Sunny walk + good coffee</t>
  </si>
  <si>
    <t xml:space="preserve">Workout</t>
  </si>
  <si>
    <t xml:space="preserve">Dinner + family</t>
  </si>
  <si>
    <t xml:space="preserve">Tomorrow's focus</t>
  </si>
  <si>
    <t xml:space="preserve">Biology revision</t>
  </si>
  <si>
    <t xml:space="preserve">21:00</t>
  </si>
  <si>
    <t xml:space="preserve">Read + wind down</t>
  </si>
  <si>
    <t xml:space="preserve">goals</t>
  </si>
  <si>
    <t xml:space="preserve">dream it, break it down, watch it bloom.</t>
  </si>
  <si>
    <t xml:space="preserve">✧  My Vision</t>
  </si>
  <si>
    <t xml:space="preserve">Word of the year:  BLOOM.
This year I'm building gentle daily habits, feeling strong and rested, and finishing the year proud of my grades — and of how I treated myself getting there.</t>
  </si>
  <si>
    <t xml:space="preserve">✿  Overall</t>
  </si>
  <si>
    <t xml:space="preserve">Goal</t>
  </si>
  <si>
    <t xml:space="preserve">Category</t>
  </si>
  <si>
    <t xml:space="preserve">Progress</t>
  </si>
  <si>
    <t xml:space="preserve">Reward when done</t>
  </si>
  <si>
    <t xml:space="preserve">Read 4 books</t>
  </si>
  <si>
    <t xml:space="preserve">Personal</t>
  </si>
  <si>
    <t xml:space="preserve">On Track</t>
  </si>
  <si>
    <t xml:space="preserve">New book 📚</t>
  </si>
  <si>
    <t xml:space="preserve">of your goals, on average</t>
  </si>
  <si>
    <t xml:space="preserve">Drink 2L water daily</t>
  </si>
  <si>
    <t xml:space="preserve">Health</t>
  </si>
  <si>
    <t xml:space="preserve">Spa night 🛁</t>
  </si>
  <si>
    <t xml:space="preserve">Save £300</t>
  </si>
  <si>
    <t xml:space="preserve">Finance</t>
  </si>
  <si>
    <t xml:space="preserve">Day trip ✨</t>
  </si>
  <si>
    <t xml:space="preserve">Average grade A</t>
  </si>
  <si>
    <t xml:space="preserve">Study</t>
  </si>
  <si>
    <t xml:space="preserve">New stationery ✎</t>
  </si>
  <si>
    <t xml:space="preserve">🏆  Goals completed</t>
  </si>
  <si>
    <t xml:space="preserve">Workout 12x</t>
  </si>
  <si>
    <t xml:space="preserve">Cute activewear</t>
  </si>
  <si>
    <t xml:space="preserve">Declutter room</t>
  </si>
  <si>
    <t xml:space="preserve">Movie night 🎬</t>
  </si>
  <si>
    <t xml:space="preserve">“Goals are just dreams with a deadline and a to-do list. Be patient with the bloom.”</t>
  </si>
  <si>
    <t xml:space="preserve">money</t>
  </si>
  <si>
    <t xml:space="preserve">soft life, smart spending.</t>
  </si>
  <si>
    <t xml:space="preserve">✦  Income</t>
  </si>
  <si>
    <t xml:space="preserve">♡  Monthly Summary</t>
  </si>
  <si>
    <t xml:space="preserve">Source</t>
  </si>
  <si>
    <t xml:space="preserve">Amount</t>
  </si>
  <si>
    <t xml:space="preserve">Income</t>
  </si>
  <si>
    <t xml:space="preserve">Part-time job</t>
  </si>
  <si>
    <t xml:space="preserve">Expenses</t>
  </si>
  <si>
    <t xml:space="preserve">Side hustle</t>
  </si>
  <si>
    <t xml:space="preserve">Into savings</t>
  </si>
  <si>
    <t xml:space="preserve">Allowance</t>
  </si>
  <si>
    <t xml:space="preserve">Left to spend</t>
  </si>
  <si>
    <t xml:space="preserve">Total in</t>
  </si>
  <si>
    <t xml:space="preserve">🌟  Savings Goal</t>
  </si>
  <si>
    <t xml:space="preserve">🛍  Expenses</t>
  </si>
  <si>
    <t xml:space="preserve">Saved</t>
  </si>
  <si>
    <t xml:space="preserve">Phone &amp; subs</t>
  </si>
  <si>
    <t xml:space="preserve">Food &amp; coffee</t>
  </si>
  <si>
    <t xml:space="preserve">Beauty &amp; skincare</t>
  </si>
  <si>
    <t xml:space="preserve">🍰  Where it goes</t>
  </si>
  <si>
    <t xml:space="preserve">Shopping</t>
  </si>
  <si>
    <t xml:space="preserve">Transport</t>
  </si>
  <si>
    <t xml:space="preserve">Fun &amp; social</t>
  </si>
  <si>
    <t xml:space="preserve">Total out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</si>
</sst>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£#,##0"/>
    <numFmt numFmtId="166" formatCode="dd\ mmm"/>
    <numFmt numFmtId="167" formatCode="0&quot; days&quot;"/>
    <numFmt numFmtId="168" formatCode="0.0"/>
    <numFmt numFmtId="169" formatCode="0.0&quot; h&quot;"/>
  </numFmts>
  <fonts count="5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30"/>
      <color rgb="FFA85F73"/>
      <name val="Georgia"/>
      <family val="0"/>
      <charset val="1"/>
    </font>
    <font>
      <b val="true"/>
      <sz val="11"/>
      <color rgb="FFA85F73"/>
      <name val="Century Gothic"/>
      <family val="0"/>
      <charset val="1"/>
    </font>
    <font>
      <sz val="9"/>
      <color rgb="FF9A8893"/>
      <name val="Century Gothic"/>
      <family val="0"/>
      <charset val="1"/>
    </font>
    <font>
      <sz val="10"/>
      <color rgb="FF9A8893"/>
      <name val="Century Gothic"/>
      <family val="0"/>
      <charset val="1"/>
    </font>
    <font>
      <i val="true"/>
      <sz val="9"/>
      <color rgb="FFA85F73"/>
      <name val="Century Gothic"/>
      <family val="0"/>
      <charset val="1"/>
    </font>
    <font>
      <i val="true"/>
      <sz val="8.5"/>
      <color rgb="FF9A8893"/>
      <name val="Century Gothic"/>
      <family val="0"/>
      <charset val="1"/>
    </font>
    <font>
      <b val="true"/>
      <sz val="8.5"/>
      <color rgb="FF8A4C5E"/>
      <name val="Century Gothic"/>
      <family val="0"/>
      <charset val="1"/>
    </font>
    <font>
      <b val="true"/>
      <sz val="21"/>
      <color rgb="FFA85F73"/>
      <name val="Georgia"/>
      <family val="0"/>
      <charset val="1"/>
    </font>
    <font>
      <sz val="8.5"/>
      <color rgb="FF9A8893"/>
      <name val="Century Gothic"/>
      <family val="0"/>
      <charset val="1"/>
    </font>
    <font>
      <b val="true"/>
      <sz val="11"/>
      <color rgb="FFFFFFFF"/>
      <name val="Century Gothic"/>
      <family val="0"/>
      <charset val="1"/>
    </font>
    <font>
      <sz val="9"/>
      <color rgb="FF5E4C55"/>
      <name val="Century Gothic"/>
      <family val="0"/>
      <charset val="1"/>
    </font>
    <font>
      <sz val="8"/>
      <color rgb="FFA85F73"/>
      <name val="Century Gothic"/>
      <family val="0"/>
      <charset val="1"/>
    </font>
    <font>
      <b val="true"/>
      <sz val="9"/>
      <color rgb="FFA85F73"/>
      <name val="Century Gothic"/>
      <family val="0"/>
      <charset val="1"/>
    </font>
    <font>
      <b val="true"/>
      <sz val="9.5"/>
      <color rgb="FF5E4C55"/>
      <name val="Century Gothic"/>
      <family val="0"/>
      <charset val="1"/>
    </font>
    <font>
      <sz val="10"/>
      <color rgb="FF5E4C55"/>
      <name val="Century Gothic"/>
      <family val="0"/>
      <charset val="1"/>
    </font>
    <font>
      <b val="true"/>
      <sz val="10"/>
      <color rgb="FF8A4C5E"/>
      <name val="Century Gothic"/>
      <family val="0"/>
      <charset val="1"/>
    </font>
    <font>
      <sz val="9"/>
      <color rgb="FFA85F73"/>
      <name val="Century Gothic"/>
      <family val="0"/>
      <charset val="1"/>
    </font>
    <font>
      <b val="true"/>
      <sz val="8.5"/>
      <color rgb="FF9A8893"/>
      <name val="Century Gothic"/>
      <family val="0"/>
      <charset val="1"/>
    </font>
    <font>
      <b val="true"/>
      <sz val="8.5"/>
      <color rgb="FF5E4C55"/>
      <name val="Century Gothic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i val="true"/>
      <sz val="26"/>
      <color rgb="FFA85F73"/>
      <name val="Georgia"/>
      <family val="0"/>
      <charset val="1"/>
    </font>
    <font>
      <sz val="9.5"/>
      <color rgb="FF9A8893"/>
      <name val="Century Gothic"/>
      <family val="0"/>
      <charset val="1"/>
    </font>
    <font>
      <b val="true"/>
      <sz val="9"/>
      <color rgb="FF8A4C5E"/>
      <name val="Century Gothic"/>
      <family val="0"/>
      <charset val="1"/>
    </font>
    <font>
      <sz val="9.5"/>
      <color rgb="FFA85F73"/>
      <name val="Century Gothic"/>
      <family val="0"/>
      <charset val="1"/>
    </font>
    <font>
      <b val="true"/>
      <sz val="9.5"/>
      <color rgb="FFA85F73"/>
      <name val="Century Gothic"/>
      <family val="0"/>
      <charset val="1"/>
    </font>
    <font>
      <sz val="11"/>
      <color rgb="FFA85F73"/>
      <name val="Century Gothic"/>
      <family val="0"/>
      <charset val="1"/>
    </font>
    <font>
      <sz val="9.5"/>
      <color rgb="FF5E4C55"/>
      <name val="Century Gothic"/>
      <family val="0"/>
      <charset val="1"/>
    </font>
    <font>
      <b val="true"/>
      <sz val="9.5"/>
      <color rgb="FF8A4C5E"/>
      <name val="Century Gothic"/>
      <family val="0"/>
      <charset val="1"/>
    </font>
    <font>
      <b val="true"/>
      <sz val="10"/>
      <color rgb="FFA85F73"/>
      <name val="Century Gothic"/>
      <family val="0"/>
      <charset val="1"/>
    </font>
    <font>
      <sz val="8.5"/>
      <color rgb="FF5E4C55"/>
      <name val="Century Gothic"/>
      <family val="0"/>
      <charset val="1"/>
    </font>
    <font>
      <b val="true"/>
      <sz val="7.5"/>
      <color rgb="FF8A4C5E"/>
      <name val="Century Gothic"/>
      <family val="0"/>
      <charset val="1"/>
    </font>
    <font>
      <b val="true"/>
      <sz val="8"/>
      <color rgb="FF8A4C5E"/>
      <name val="Century Gothic"/>
      <family val="0"/>
      <charset val="1"/>
    </font>
    <font>
      <b val="true"/>
      <sz val="9"/>
      <color rgb="FF5E4C55"/>
      <name val="Century Gothic"/>
      <family val="0"/>
      <charset val="1"/>
    </font>
    <font>
      <sz val="8"/>
      <color rgb="FF7FA8C9"/>
      <name val="Century Gothic"/>
      <family val="0"/>
      <charset val="1"/>
    </font>
    <font>
      <sz val="10"/>
      <color rgb="FFA85F73"/>
      <name val="Century Gothic"/>
      <family val="0"/>
      <charset val="1"/>
    </font>
    <font>
      <i val="true"/>
      <sz val="13"/>
      <color rgb="FFA85F73"/>
      <name val="Georgia"/>
      <family val="0"/>
      <charset val="1"/>
    </font>
    <font>
      <sz val="14"/>
      <color rgb="FF7FA8C9"/>
      <name val="Century Gothic"/>
      <family val="0"/>
      <charset val="1"/>
    </font>
    <font>
      <i val="true"/>
      <sz val="9"/>
      <color rgb="FF9A8893"/>
      <name val="Century Gothic"/>
      <family val="0"/>
      <charset val="1"/>
    </font>
    <font>
      <i val="true"/>
      <sz val="9.5"/>
      <color rgb="FF9A8893"/>
      <name val="Century Gothic"/>
      <family val="0"/>
      <charset val="1"/>
    </font>
    <font>
      <i val="true"/>
      <sz val="10.5"/>
      <color rgb="FFA85F73"/>
      <name val="Century Gothic"/>
      <family val="0"/>
      <charset val="1"/>
    </font>
    <font>
      <b val="true"/>
      <sz val="22"/>
      <color rgb="FFA85F73"/>
      <name val="Georgia"/>
      <family val="0"/>
      <charset val="1"/>
    </font>
    <font>
      <i val="true"/>
      <sz val="10"/>
      <color rgb="FFA85F73"/>
      <name val="Century Gothic"/>
      <family val="0"/>
      <charset val="1"/>
    </font>
    <font>
      <b val="true"/>
      <sz val="10"/>
      <color rgb="FF5E4C55"/>
      <name val="Century Gothic"/>
      <family val="0"/>
      <charset val="1"/>
    </font>
    <font>
      <b val="true"/>
      <sz val="12"/>
      <color rgb="FF8A4C5E"/>
      <name val="Century Gothic"/>
      <family val="0"/>
      <charset val="1"/>
    </font>
    <font>
      <sz val="12"/>
      <color rgb="FFA85F73"/>
      <name val="Century Gothic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8FB"/>
        <bgColor rgb="FFFFFDFE"/>
      </patternFill>
    </fill>
    <fill>
      <patternFill patternType="solid">
        <fgColor rgb="FFFFFFFF"/>
        <bgColor rgb="FFFFFDFE"/>
      </patternFill>
    </fill>
    <fill>
      <patternFill patternType="solid">
        <fgColor rgb="FFFCE7EE"/>
        <bgColor rgb="FFEEE7EB"/>
      </patternFill>
    </fill>
    <fill>
      <patternFill patternType="solid">
        <fgColor rgb="FFEEE8F8"/>
        <bgColor rgb="FFEEE7EB"/>
      </patternFill>
    </fill>
    <fill>
      <patternFill patternType="solid">
        <fgColor rgb="FFE8F1F8"/>
        <bgColor rgb="FFE4F3EA"/>
      </patternFill>
    </fill>
    <fill>
      <patternFill patternType="solid">
        <fgColor rgb="FFE4F3EA"/>
        <bgColor rgb="FFE8F1F8"/>
      </patternFill>
    </fill>
    <fill>
      <patternFill patternType="solid">
        <fgColor rgb="FFEAA7BC"/>
        <bgColor rgb="FFF4C2D2"/>
      </patternFill>
    </fill>
    <fill>
      <patternFill patternType="solid">
        <fgColor rgb="FFFBF3E4"/>
        <bgColor rgb="FFF6F1F4"/>
      </patternFill>
    </fill>
    <fill>
      <patternFill patternType="solid">
        <fgColor rgb="FFFFFDF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EEE7EB"/>
      </left>
      <right style="thin">
        <color rgb="FFEEE7EB"/>
      </right>
      <top style="thin">
        <color rgb="FFEEE7EB"/>
      </top>
      <bottom style="thin">
        <color rgb="FFEEE7EB"/>
      </bottom>
      <diagonal/>
    </border>
    <border diagonalUp="false" diagonalDown="false">
      <left style="thin">
        <color rgb="FFF1DCE4"/>
      </left>
      <right style="thin">
        <color rgb="FFF1DCE4"/>
      </right>
      <top style="thin">
        <color rgb="FFF1DCE4"/>
      </top>
      <bottom style="thin">
        <color rgb="FFF1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9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3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1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4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8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3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ont>
        <name val="Century Gothic"/>
        <charset val="1"/>
        <family val="0"/>
        <b val="1"/>
        <color rgb="FF5E4C55"/>
      </font>
      <fill>
        <patternFill>
          <bgColor rgb="FFBFE3CE"/>
        </patternFill>
      </fill>
    </dxf>
    <dxf>
      <font>
        <name val="Century Gothic"/>
        <charset val="1"/>
        <family val="0"/>
        <b val="1"/>
        <color rgb="FF5E4C55"/>
      </font>
      <fill>
        <patternFill>
          <bgColor rgb="FFFBE9C9"/>
        </patternFill>
      </fill>
    </dxf>
    <dxf>
      <font>
        <name val="Century Gothic"/>
        <charset val="1"/>
        <family val="0"/>
        <b val="1"/>
        <color rgb="FF5E4C55"/>
      </font>
      <fill>
        <patternFill>
          <bgColor rgb="FFEEE8F8"/>
        </patternFill>
      </fill>
    </dxf>
    <dxf>
      <font>
        <name val="Century Gothic"/>
        <charset val="1"/>
        <family val="0"/>
        <b val="1"/>
        <color rgb="FF5E4C55"/>
      </font>
      <fill>
        <patternFill>
          <bgColor rgb="FFECE6E9"/>
        </patternFill>
      </fill>
    </dxf>
    <dxf>
      <font>
        <name val="Century Gothic"/>
        <charset val="1"/>
        <family val="0"/>
        <b val="1"/>
        <color rgb="FF5E4C55"/>
      </font>
      <fill>
        <patternFill>
          <bgColor rgb="FFCFE2F0"/>
        </patternFill>
      </fill>
    </dxf>
    <dxf>
      <font>
        <name val="Century Gothic"/>
        <charset val="1"/>
        <family val="0"/>
        <b val="1"/>
        <color rgb="FF5E4C55"/>
      </font>
      <fill>
        <patternFill>
          <bgColor rgb="FFF4C2D2"/>
        </patternFill>
      </fill>
    </dxf>
    <dxf>
      <font>
        <name val="Century Gothic"/>
        <charset val="1"/>
        <family val="0"/>
        <b val="1"/>
        <color rgb="FFA85F73"/>
      </font>
      <fill>
        <patternFill>
          <bgColor rgb="FFF4C2D2"/>
        </patternFill>
      </fill>
    </dxf>
    <dxf>
      <font>
        <name val="Century Gothic"/>
        <charset val="1"/>
        <family val="0"/>
        <color rgb="FF5E4C55"/>
      </font>
      <fill>
        <patternFill>
          <bgColor rgb="FFE4F3EA"/>
        </patternFill>
      </fill>
    </dxf>
    <dxf>
      <font>
        <name val="Century Gothic"/>
        <charset val="1"/>
        <family val="0"/>
        <color rgb="FF5E4C55"/>
      </font>
      <fill>
        <patternFill>
          <bgColor rgb="FFFBF3E4"/>
        </patternFill>
      </fill>
    </dxf>
    <dxf>
      <font>
        <name val="Century Gothic"/>
        <charset val="1"/>
        <family val="0"/>
        <color rgb="FF9A8893"/>
      </font>
      <fill>
        <patternFill>
          <bgColor rgb="FFF6F1F4"/>
        </patternFill>
      </fill>
    </dxf>
    <dxf>
      <font>
        <name val="Century Gothic"/>
        <charset val="1"/>
        <family val="0"/>
        <b val="1"/>
        <color rgb="FFA85F73"/>
      </font>
      <fill>
        <patternFill>
          <bgColor rgb="FFBFE3CE"/>
        </patternFill>
      </fill>
    </dxf>
    <dxf>
      <font>
        <name val="Century Gothic"/>
        <charset val="1"/>
        <family val="0"/>
        <b val="1"/>
        <color rgb="FFA85F73"/>
      </font>
      <fill>
        <patternFill>
          <bgColor rgb="FFD9CFEF"/>
        </patternFill>
      </fill>
    </dxf>
    <dxf>
      <font>
        <name val="Century Gothic"/>
        <charset val="1"/>
        <family val="0"/>
        <b val="1"/>
        <color rgb="FF5E4C55"/>
      </font>
      <fill>
        <patternFill>
          <bgColor rgb="FFE4F3EA"/>
        </patternFill>
      </fill>
    </dxf>
    <dxf>
      <font>
        <name val="Century Gothic"/>
        <charset val="1"/>
        <family val="0"/>
        <color rgb="FF5E4C55"/>
      </font>
      <fill>
        <patternFill>
          <bgColor rgb="FFE8F1F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ECE6E9"/>
      <rgbColor rgb="FFFF00FF"/>
      <rgbColor rgb="FFFFFDFE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7FA8C9"/>
      <rgbColor rgb="FF8A4C5E"/>
      <rgbColor rgb="FFFBF3E4"/>
      <rgbColor rgb="FFE4F3EA"/>
      <rgbColor rgb="FF660066"/>
      <rgbColor rgb="FFFCE7EE"/>
      <rgbColor rgb="FF0066CC"/>
      <rgbColor rgb="FFD9CFEF"/>
      <rgbColor rgb="FF000080"/>
      <rgbColor rgb="FFFF00FF"/>
      <rgbColor rgb="FFEEE7EB"/>
      <rgbColor rgb="FF00FFFF"/>
      <rgbColor rgb="FF800080"/>
      <rgbColor rgb="FF800000"/>
      <rgbColor rgb="FF008080"/>
      <rgbColor rgb="FF0000FF"/>
      <rgbColor rgb="FF00CCFF"/>
      <rgbColor rgb="FFE8F1F8"/>
      <rgbColor rgb="FFBFE3CE"/>
      <rgbColor rgb="FFFBE9C9"/>
      <rgbColor rgb="FFCFE2F0"/>
      <rgbColor rgb="FFEAA7BC"/>
      <rgbColor rgb="FFF7D4DF"/>
      <rgbColor rgb="FFF4C2D2"/>
      <rgbColor rgb="FF3366FF"/>
      <rgbColor rgb="FFFFF8FB"/>
      <rgbColor rgb="FFEEE8F8"/>
      <rgbColor rgb="FFF1DCE4"/>
      <rgbColor rgb="FFF6F1F4"/>
      <rgbColor rgb="FFFF6600"/>
      <rgbColor rgb="FF4F81BD"/>
      <rgbColor rgb="FF9A8893"/>
      <rgbColor rgb="FF003366"/>
      <rgbColor rgb="FF339966"/>
      <rgbColor rgb="FF003300"/>
      <rgbColor rgb="FF333300"/>
      <rgbColor rgb="FF993300"/>
      <rgbColor rgb="FFA85F73"/>
      <rgbColor rgb="FF333399"/>
      <rgbColor rgb="FF5E4C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Study hours · this week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f4c2d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'📚 Study'!$I$18:$I$24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Sat</c:v>
                </c:pt>
                <c:pt idx="6">
                  <c:v>Sun</c:v>
                </c:pt>
              </c:strCache>
            </c:strRef>
          </c:cat>
          <c:val>
            <c:numRef>
              <c:f>'📚 Study'!$J$18:$J$24</c:f>
              <c:numCache>
                <c:formatCode>0.0</c:formatCode>
                <c:ptCount val="7"/>
                <c:pt idx="0">
                  <c:v>2</c:v>
                </c:pt>
                <c:pt idx="1">
                  <c:v>1.5</c:v>
                </c:pt>
                <c:pt idx="2">
                  <c:v>3</c:v>
                </c:pt>
                <c:pt idx="3">
                  <c:v>2.5</c:v>
                </c:pt>
                <c:pt idx="4">
                  <c:v>1</c:v>
                </c:pt>
                <c:pt idx="5">
                  <c:v>4</c:v>
                </c:pt>
                <c:pt idx="6">
                  <c:v>2</c:v>
                </c:pt>
              </c:numCache>
            </c:numRef>
          </c:val>
        </c:ser>
        <c:gapWidth val="150"/>
        <c:overlap val="0"/>
        <c:axId val="37098588"/>
        <c:axId val="1175539"/>
      </c:barChart>
      <c:catAx>
        <c:axId val="370985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75539"/>
        <c:crosses val="autoZero"/>
        <c:auto val="1"/>
        <c:lblAlgn val="ctr"/>
        <c:lblOffset val="100"/>
        <c:noMultiLvlLbl val="0"/>
      </c:catAx>
      <c:valAx>
        <c:axId val="1175539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09858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Where it goes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f4c2d2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d9cfef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bfe3ce"/>
              </a:solidFill>
              <a:ln w="0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fbe9c9"/>
              </a:solidFill>
              <a:ln w="0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cfe2f0"/>
              </a:solidFill>
              <a:ln w="0"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ece6e9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'💰 Finance'!$B$16:$B$21</c:f>
              <c:strCache>
                <c:ptCount val="6"/>
                <c:pt idx="0">
                  <c:v>Phone &amp; subs</c:v>
                </c:pt>
                <c:pt idx="1">
                  <c:v>Food &amp; coffee</c:v>
                </c:pt>
                <c:pt idx="2">
                  <c:v>Beauty &amp; skincare</c:v>
                </c:pt>
                <c:pt idx="3">
                  <c:v>Shopping</c:v>
                </c:pt>
                <c:pt idx="4">
                  <c:v>Transport</c:v>
                </c:pt>
                <c:pt idx="5">
                  <c:v>Fun &amp; social</c:v>
                </c:pt>
              </c:strCache>
            </c:strRef>
          </c:cat>
          <c:val>
            <c:numRef>
              <c:f>'💰 Finance'!$C$16:$C$21</c:f>
              <c:numCache>
                <c:formatCode>\£#,##0</c:formatCode>
                <c:ptCount val="6"/>
                <c:pt idx="0">
                  <c:v>35</c:v>
                </c:pt>
                <c:pt idx="1">
                  <c:v>140</c:v>
                </c:pt>
                <c:pt idx="2">
                  <c:v>60</c:v>
                </c:pt>
                <c:pt idx="3">
                  <c:v>90</c:v>
                </c:pt>
                <c:pt idx="4">
                  <c:v>45</c:v>
                </c:pt>
                <c:pt idx="5">
                  <c:v>70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Days completed · by habit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d9cfe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'💖 Wellness'!$B$9:$B$18</c:f>
              <c:strCache>
                <c:ptCount val="10"/>
                <c:pt idx="0">
                  <c:v>Drink 2L water</c:v>
                </c:pt>
                <c:pt idx="1">
                  <c:v>Sleep 8 hrs</c:v>
                </c:pt>
                <c:pt idx="2">
                  <c:v>Skincare AM</c:v>
                </c:pt>
                <c:pt idx="3">
                  <c:v>Skincare PM</c:v>
                </c:pt>
                <c:pt idx="4">
                  <c:v>Move / workout</c:v>
                </c:pt>
                <c:pt idx="5">
                  <c:v>Read 10 min</c:v>
                </c:pt>
                <c:pt idx="6">
                  <c:v>Journal</c:v>
                </c:pt>
                <c:pt idx="7">
                  <c:v>Vitamins</c:v>
                </c:pt>
                <c:pt idx="8">
                  <c:v>No phone in bed</c:v>
                </c:pt>
                <c:pt idx="9">
                  <c:v>Tidy space</c:v>
                </c:pt>
              </c:strCache>
            </c:strRef>
          </c:cat>
          <c:val>
            <c:numRef>
              <c:f>'💖 Wellness'!$AI$9:$AI$18</c:f>
              <c:numCache>
                <c:formatCode>General</c:formatCode>
                <c:ptCount val="10"/>
                <c:pt idx="0">
                  <c:v>15</c:v>
                </c:pt>
                <c:pt idx="1">
                  <c:v>14</c:v>
                </c:pt>
                <c:pt idx="2">
                  <c:v>14</c:v>
                </c:pt>
                <c:pt idx="3">
                  <c:v>13</c:v>
                </c:pt>
                <c:pt idx="4">
                  <c:v>15</c:v>
                </c:pt>
                <c:pt idx="5">
                  <c:v>17</c:v>
                </c:pt>
                <c:pt idx="6">
                  <c:v>7</c:v>
                </c:pt>
                <c:pt idx="7">
                  <c:v>13</c:v>
                </c:pt>
                <c:pt idx="8">
                  <c:v>6</c:v>
                </c:pt>
                <c:pt idx="9">
                  <c:v>11</c:v>
                </c:pt>
              </c:numCache>
            </c:numRef>
          </c:val>
        </c:ser>
        <c:gapWidth val="150"/>
        <c:overlap val="0"/>
        <c:axId val="63937456"/>
        <c:axId val="64211256"/>
      </c:barChart>
      <c:catAx>
        <c:axId val="6393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211256"/>
        <c:crosses val="autoZero"/>
        <c:auto val="1"/>
        <c:lblAlgn val="ctr"/>
        <c:lblOffset val="100"/>
        <c:noMultiLvlLbl val="0"/>
      </c:catAx>
      <c:valAx>
        <c:axId val="64211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93745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Spending split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f4c2d2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d9cfef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bfe3ce"/>
              </a:solidFill>
              <a:ln w="0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fbe9c9"/>
              </a:solidFill>
              <a:ln w="0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cfe2f0"/>
              </a:solidFill>
              <a:ln w="0"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ece6e9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'💰 Finance'!$B$16:$B$21</c:f>
              <c:strCache>
                <c:ptCount val="6"/>
                <c:pt idx="0">
                  <c:v>Phone &amp; subs</c:v>
                </c:pt>
                <c:pt idx="1">
                  <c:v>Food &amp; coffee</c:v>
                </c:pt>
                <c:pt idx="2">
                  <c:v>Beauty &amp; skincare</c:v>
                </c:pt>
                <c:pt idx="3">
                  <c:v>Shopping</c:v>
                </c:pt>
                <c:pt idx="4">
                  <c:v>Transport</c:v>
                </c:pt>
                <c:pt idx="5">
                  <c:v>Fun &amp; social</c:v>
                </c:pt>
              </c:strCache>
            </c:strRef>
          </c:cat>
          <c:val>
            <c:numRef>
              <c:f>'💰 Finance'!$C$16:$C$21</c:f>
              <c:numCache>
                <c:formatCode>\£#,##0</c:formatCode>
                <c:ptCount val="6"/>
                <c:pt idx="0">
                  <c:v>35</c:v>
                </c:pt>
                <c:pt idx="1">
                  <c:v>140</c:v>
                </c:pt>
                <c:pt idx="2">
                  <c:v>60</c:v>
                </c:pt>
                <c:pt idx="3">
                  <c:v>90</c:v>
                </c:pt>
                <c:pt idx="4">
                  <c:v>45</c:v>
                </c:pt>
                <c:pt idx="5">
                  <c:v>70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24</xdr:row>
      <xdr:rowOff>0</xdr:rowOff>
    </xdr:from>
    <xdr:to>
      <xdr:col>7</xdr:col>
      <xdr:colOff>588600</xdr:colOff>
      <xdr:row>35</xdr:row>
      <xdr:rowOff>136080</xdr:rowOff>
    </xdr:to>
    <xdr:graphicFrame>
      <xdr:nvGraphicFramePr>
        <xdr:cNvPr id="0" name="Chart 1"/>
        <xdr:cNvGraphicFramePr/>
      </xdr:nvGraphicFramePr>
      <xdr:xfrm>
        <a:off x="211320" y="4448160"/>
        <a:ext cx="4139640" cy="223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24</xdr:row>
      <xdr:rowOff>0</xdr:rowOff>
    </xdr:from>
    <xdr:to>
      <xdr:col>16</xdr:col>
      <xdr:colOff>588600</xdr:colOff>
      <xdr:row>35</xdr:row>
      <xdr:rowOff>136080</xdr:rowOff>
    </xdr:to>
    <xdr:graphicFrame>
      <xdr:nvGraphicFramePr>
        <xdr:cNvPr id="1" name="Chart 2"/>
        <xdr:cNvGraphicFramePr/>
      </xdr:nvGraphicFramePr>
      <xdr:xfrm>
        <a:off x="5537880" y="4448160"/>
        <a:ext cx="4139640" cy="223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31</xdr:row>
      <xdr:rowOff>0</xdr:rowOff>
    </xdr:from>
    <xdr:to>
      <xdr:col>24</xdr:col>
      <xdr:colOff>146160</xdr:colOff>
      <xdr:row>46</xdr:row>
      <xdr:rowOff>22320</xdr:rowOff>
    </xdr:to>
    <xdr:graphicFrame>
      <xdr:nvGraphicFramePr>
        <xdr:cNvPr id="2" name="Chart 1"/>
        <xdr:cNvGraphicFramePr/>
      </xdr:nvGraphicFramePr>
      <xdr:xfrm>
        <a:off x="211320" y="583884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18</xdr:row>
      <xdr:rowOff>0</xdr:rowOff>
    </xdr:from>
    <xdr:to>
      <xdr:col>11</xdr:col>
      <xdr:colOff>583920</xdr:colOff>
      <xdr:row>32</xdr:row>
      <xdr:rowOff>32760</xdr:rowOff>
    </xdr:to>
    <xdr:graphicFrame>
      <xdr:nvGraphicFramePr>
        <xdr:cNvPr id="3" name="Chart 1"/>
        <xdr:cNvGraphicFramePr/>
      </xdr:nvGraphicFramePr>
      <xdr:xfrm>
        <a:off x="5286240" y="336240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4C2D2"/>
    <pageSetUpPr fitToPage="false"/>
  </sheetPr>
  <dimension ref="A1:R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7" min="2" style="0" width="8.4"/>
    <col collapsed="false" customWidth="true" hidden="false" outlineLevel="0" max="18" min="18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6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21.75" hidden="false" customHeight="true" outlineLevel="0" collapsed="false">
      <c r="A3" s="1"/>
      <c r="B3" s="2" t="s">
        <v>0</v>
      </c>
      <c r="C3" s="2"/>
      <c r="D3" s="2"/>
      <c r="E3" s="2"/>
      <c r="F3" s="2"/>
      <c r="G3" s="2"/>
      <c r="H3" s="2"/>
      <c r="I3" s="2"/>
      <c r="J3" s="2"/>
      <c r="K3" s="3" t="str">
        <f aca="true">TEXT(TODAY(),"dddd")</f>
        <v>Wednesday</v>
      </c>
      <c r="L3" s="3"/>
      <c r="M3" s="3"/>
      <c r="N3" s="3"/>
      <c r="O3" s="3"/>
      <c r="P3" s="3"/>
      <c r="Q3" s="3"/>
      <c r="R3" s="1"/>
    </row>
    <row r="4" customFormat="false" ht="18" hidden="false" customHeight="true" outlineLevel="0" collapsed="false">
      <c r="A4" s="1"/>
      <c r="B4" s="2"/>
      <c r="C4" s="2"/>
      <c r="D4" s="2"/>
      <c r="E4" s="2"/>
      <c r="F4" s="2"/>
      <c r="G4" s="2"/>
      <c r="H4" s="2"/>
      <c r="I4" s="2"/>
      <c r="J4" s="2"/>
      <c r="K4" s="4" t="str">
        <f aca="true">TEXT(TODAY(),"d mmmm yyyy")</f>
        <v>17 June 2026</v>
      </c>
      <c r="L4" s="4"/>
      <c r="M4" s="4"/>
      <c r="N4" s="4"/>
      <c r="O4" s="4"/>
      <c r="P4" s="4"/>
      <c r="Q4" s="4"/>
      <c r="R4" s="1"/>
    </row>
    <row r="5" customFormat="false" ht="15.75" hidden="false" customHeight="true" outlineLevel="0" collapsed="false">
      <c r="A5" s="1"/>
      <c r="B5" s="5" t="s">
        <v>1</v>
      </c>
      <c r="C5" s="5"/>
      <c r="D5" s="5"/>
      <c r="E5" s="5"/>
      <c r="F5" s="5"/>
      <c r="G5" s="5"/>
      <c r="H5" s="5"/>
      <c r="I5" s="5"/>
      <c r="J5" s="5"/>
      <c r="K5" s="6" t="str">
        <f aca="true">CHOOSE(WEEKDAY(TODAY()),"You are doing beautifully. ♡","Small steps, big bloom.","Progress over perfection.","Be soft with yourself today.","You've got this, gorgeous.","Rest is productive too.","Romanticise the little things.")</f>
        <v>Be soft with yourself today.</v>
      </c>
      <c r="L5" s="6"/>
      <c r="M5" s="6"/>
      <c r="N5" s="6"/>
      <c r="O5" s="6"/>
      <c r="P5" s="6"/>
      <c r="Q5" s="6"/>
      <c r="R5" s="1"/>
    </row>
    <row r="6" customFormat="false" ht="12.75" hidden="false" customHeight="true" outlineLevel="0" collapsed="false">
      <c r="A6" s="1"/>
      <c r="B6" s="7" t="s">
        <v>2</v>
      </c>
      <c r="C6" s="7"/>
      <c r="D6" s="7"/>
      <c r="E6" s="7"/>
      <c r="F6" s="7"/>
      <c r="G6" s="7"/>
      <c r="H6" s="7"/>
      <c r="I6" s="7"/>
      <c r="J6" s="7"/>
      <c r="K6" s="1"/>
      <c r="L6" s="1"/>
      <c r="M6" s="1"/>
      <c r="N6" s="1"/>
      <c r="O6" s="1"/>
      <c r="P6" s="1"/>
      <c r="Q6" s="1"/>
      <c r="R6" s="1"/>
    </row>
    <row r="7" customFormat="false" ht="6" hidden="false" customHeight="true" outlineLevel="0" collapsed="false">
      <c r="A7" s="1"/>
      <c r="B7" s="7"/>
      <c r="C7" s="7"/>
      <c r="D7" s="7"/>
      <c r="E7" s="7"/>
      <c r="F7" s="7"/>
      <c r="G7" s="7"/>
      <c r="H7" s="7"/>
      <c r="I7" s="7"/>
      <c r="J7" s="7"/>
      <c r="K7" s="1"/>
      <c r="L7" s="1"/>
      <c r="M7" s="1"/>
      <c r="N7" s="1"/>
      <c r="O7" s="1"/>
      <c r="P7" s="1"/>
      <c r="Q7" s="1"/>
      <c r="R7" s="1"/>
    </row>
    <row r="8" customFormat="false" ht="18" hidden="false" customHeight="true" outlineLevel="0" collapsed="false">
      <c r="A8" s="1"/>
      <c r="B8" s="8" t="s">
        <v>3</v>
      </c>
      <c r="C8" s="8"/>
      <c r="D8" s="8"/>
      <c r="E8" s="8"/>
      <c r="F8" s="9" t="s">
        <v>4</v>
      </c>
      <c r="G8" s="9"/>
      <c r="H8" s="9"/>
      <c r="I8" s="9"/>
      <c r="J8" s="10" t="s">
        <v>5</v>
      </c>
      <c r="K8" s="10"/>
      <c r="L8" s="10"/>
      <c r="M8" s="10"/>
      <c r="N8" s="11" t="s">
        <v>6</v>
      </c>
      <c r="O8" s="11"/>
      <c r="P8" s="11"/>
      <c r="Q8" s="11"/>
      <c r="R8" s="1"/>
    </row>
    <row r="9" customFormat="false" ht="18" hidden="false" customHeight="true" outlineLevel="0" collapsed="false">
      <c r="A9" s="1"/>
      <c r="B9" s="12" t="str">
        <f aca="false">TEXT(COUNTIF('💖 Wellness'!C9:AG18,"✓")/310,"0%")</f>
        <v>40%</v>
      </c>
      <c r="C9" s="12"/>
      <c r="D9" s="12"/>
      <c r="E9" s="12"/>
      <c r="F9" s="12" t="str">
        <f aca="false">TEXT(SUM('📚 Study'!J18:J24),"0.0")&amp;"h"</f>
        <v>16.0h</v>
      </c>
      <c r="G9" s="12"/>
      <c r="H9" s="12"/>
      <c r="I9" s="12"/>
      <c r="J9" s="12" t="str">
        <f aca="false">IFERROR(TEXT(AVERAGE('💖 Wellness'!M23:M29),"0.0"),"—")</f>
        <v>6.4</v>
      </c>
      <c r="K9" s="12"/>
      <c r="L9" s="12"/>
      <c r="M9" s="12"/>
      <c r="N9" s="12" t="str">
        <f aca="false">IFERROR(LOOKUP(2,1/('💖 Wellness'!C23:C29&lt;&gt;""),'💖 Wellness'!C23:C29),"—")</f>
        <v>Calm</v>
      </c>
      <c r="O9" s="12"/>
      <c r="P9" s="12"/>
      <c r="Q9" s="12"/>
      <c r="R9" s="1"/>
    </row>
    <row r="10" customFormat="false" ht="15.75" hidden="false" customHeight="true" outlineLevel="0" collapsed="false">
      <c r="A10" s="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"/>
    </row>
    <row r="11" customFormat="false" ht="15.75" hidden="false" customHeight="true" outlineLevel="0" collapsed="false">
      <c r="A11" s="1"/>
      <c r="B11" s="13" t="str">
        <f aca="false">COUNTIF('💖 Wellness'!C9:AG18,"✓")&amp;" of 310 ticked"</f>
        <v>125 of 310 ticked</v>
      </c>
      <c r="C11" s="13"/>
      <c r="D11" s="13"/>
      <c r="E11" s="13"/>
      <c r="F11" s="13" t="s">
        <v>7</v>
      </c>
      <c r="G11" s="13"/>
      <c r="H11" s="13"/>
      <c r="I11" s="13"/>
      <c r="J11" s="13" t="s">
        <v>8</v>
      </c>
      <c r="K11" s="13"/>
      <c r="L11" s="13"/>
      <c r="M11" s="13"/>
      <c r="N11" s="13" t="s">
        <v>9</v>
      </c>
      <c r="O11" s="13"/>
      <c r="P11" s="13"/>
      <c r="Q11" s="13"/>
      <c r="R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customFormat="false" ht="15" hidden="false" customHeight="false" outlineLevel="0" collapsed="false">
      <c r="A13" s="1"/>
      <c r="B13" s="14" t="s">
        <v>10</v>
      </c>
      <c r="C13" s="14"/>
      <c r="D13" s="14"/>
      <c r="E13" s="14"/>
      <c r="F13" s="14"/>
      <c r="G13" s="14"/>
      <c r="H13" s="14"/>
      <c r="I13" s="14"/>
      <c r="J13" s="1"/>
      <c r="K13" s="14" t="s">
        <v>11</v>
      </c>
      <c r="L13" s="14"/>
      <c r="M13" s="14"/>
      <c r="N13" s="14"/>
      <c r="O13" s="14"/>
      <c r="P13" s="14"/>
      <c r="Q13" s="14"/>
      <c r="R13" s="1"/>
    </row>
    <row r="14" customFormat="false" ht="15" hidden="false" customHeight="false" outlineLevel="0" collapsed="false">
      <c r="A14" s="1"/>
      <c r="B14" s="15" t="str">
        <f aca="false">IF('🎯 Goals'!B14="","",'🎯 Goals'!B14)</f>
        <v>Read 4 books</v>
      </c>
      <c r="C14" s="15"/>
      <c r="D14" s="15"/>
      <c r="E14" s="15"/>
      <c r="F14" s="16" t="str">
        <f aca="false">IFERROR(REPT("█",ROUND(MIN(MAX(('🎯 Goals'!E14/'🎯 Goals'!D14),0),1)*12,0))&amp;REPT("░",12-ROUND(MIN(MAX(('🎯 Goals'!E14/'🎯 Goals'!D14),0),1)*12,0)),REPT("░",12))</f>
        <v>█████████░░░</v>
      </c>
      <c r="G14" s="16"/>
      <c r="H14" s="17" t="str">
        <f aca="false">IFERROR(TEXT('🎯 Goals'!E14/'🎯 Goals'!D14,"0%"),"")</f>
        <v>75%</v>
      </c>
      <c r="I14" s="17"/>
      <c r="J14" s="1"/>
      <c r="K14" s="18" t="s">
        <v>12</v>
      </c>
      <c r="L14" s="19"/>
      <c r="M14" s="20" t="n">
        <f aca="false">'💰 Finance'!C12</f>
        <v>900</v>
      </c>
      <c r="N14" s="20"/>
      <c r="O14" s="20"/>
      <c r="P14" s="20"/>
      <c r="Q14" s="20"/>
      <c r="R14" s="1"/>
    </row>
    <row r="15" customFormat="false" ht="15" hidden="false" customHeight="false" outlineLevel="0" collapsed="false">
      <c r="A15" s="1"/>
      <c r="B15" s="15" t="str">
        <f aca="false">IF('🎯 Goals'!B15="","",'🎯 Goals'!B15)</f>
        <v>Drink 2L water daily</v>
      </c>
      <c r="C15" s="15"/>
      <c r="D15" s="15"/>
      <c r="E15" s="15"/>
      <c r="F15" s="16" t="str">
        <f aca="false">IFERROR(REPT("█",ROUND(MIN(MAX(('🎯 Goals'!E15/'🎯 Goals'!D15),0),1)*12,0))&amp;REPT("░",12-ROUND(MIN(MAX(('🎯 Goals'!E15/'🎯 Goals'!D15),0),1)*12,0)),REPT("░",12))</f>
        <v>█████████░░░</v>
      </c>
      <c r="G15" s="16"/>
      <c r="H15" s="17" t="str">
        <f aca="false">IFERROR(TEXT('🎯 Goals'!E15/'🎯 Goals'!D15,"0%"),"")</f>
        <v>73%</v>
      </c>
      <c r="I15" s="17"/>
      <c r="J15" s="1"/>
      <c r="K15" s="21" t="s">
        <v>13</v>
      </c>
      <c r="L15" s="22"/>
      <c r="M15" s="23" t="n">
        <f aca="false">'💰 Finance'!C22</f>
        <v>440</v>
      </c>
      <c r="N15" s="23"/>
      <c r="O15" s="23"/>
      <c r="P15" s="23"/>
      <c r="Q15" s="23"/>
      <c r="R15" s="1"/>
    </row>
    <row r="16" customFormat="false" ht="15" hidden="false" customHeight="false" outlineLevel="0" collapsed="false">
      <c r="A16" s="1"/>
      <c r="B16" s="15" t="str">
        <f aca="false">IF('🎯 Goals'!B16="","",'🎯 Goals'!B16)</f>
        <v>Save £300</v>
      </c>
      <c r="C16" s="15"/>
      <c r="D16" s="15"/>
      <c r="E16" s="15"/>
      <c r="F16" s="16" t="str">
        <f aca="false">IFERROR(REPT("█",ROUND(MIN(MAX(('🎯 Goals'!E16/'🎯 Goals'!D16),0),1)*12,0))&amp;REPT("░",12-ROUND(MIN(MAX(('🎯 Goals'!E16/'🎯 Goals'!D16),0),1)*12,0)),REPT("░",12))</f>
        <v>███████░░░░░</v>
      </c>
      <c r="G16" s="16"/>
      <c r="H16" s="17" t="str">
        <f aca="false">IFERROR(TEXT('🎯 Goals'!E16/'🎯 Goals'!D16,"0%"),"")</f>
        <v>60%</v>
      </c>
      <c r="I16" s="17"/>
      <c r="J16" s="1"/>
      <c r="K16" s="24" t="s">
        <v>14</v>
      </c>
      <c r="L16" s="25"/>
      <c r="M16" s="26" t="n">
        <f aca="false">'💰 Finance'!I10</f>
        <v>150</v>
      </c>
      <c r="N16" s="26"/>
      <c r="O16" s="26"/>
      <c r="P16" s="26"/>
      <c r="Q16" s="26"/>
      <c r="R16" s="1"/>
    </row>
    <row r="17" customFormat="false" ht="15" hidden="false" customHeight="false" outlineLevel="0" collapsed="false">
      <c r="A17" s="1"/>
      <c r="B17" s="15" t="str">
        <f aca="false">IF('🎯 Goals'!B17="","",'🎯 Goals'!B17)</f>
        <v>Average grade A</v>
      </c>
      <c r="C17" s="15"/>
      <c r="D17" s="15"/>
      <c r="E17" s="15"/>
      <c r="F17" s="16" t="str">
        <f aca="false">IFERROR(REPT("█",ROUND(MIN(MAX(('🎯 Goals'!E17/'🎯 Goals'!D17),0),1)*12,0))&amp;REPT("░",12-ROUND(MIN(MAX(('🎯 Goals'!E17/'🎯 Goals'!D17),0),1)*12,0)),REPT("░",12))</f>
        <v>████████░░░░</v>
      </c>
      <c r="G17" s="16"/>
      <c r="H17" s="17" t="str">
        <f aca="false">IFERROR(TEXT('🎯 Goals'!E17/'🎯 Goals'!D17,"0%"),"")</f>
        <v>67%</v>
      </c>
      <c r="I17" s="17"/>
      <c r="J17" s="1"/>
      <c r="K17" s="27" t="s">
        <v>15</v>
      </c>
      <c r="L17" s="28"/>
      <c r="M17" s="29" t="n">
        <f aca="false">'💰 Finance'!I11</f>
        <v>310</v>
      </c>
      <c r="N17" s="29"/>
      <c r="O17" s="29"/>
      <c r="P17" s="29"/>
      <c r="Q17" s="29"/>
      <c r="R17" s="1"/>
    </row>
    <row r="18" customFormat="false" ht="15" hidden="false" customHeight="false" outlineLevel="0" collapsed="false">
      <c r="A18" s="1"/>
      <c r="B18" s="15" t="str">
        <f aca="false">IF('🎯 Goals'!B18="","",'🎯 Goals'!B18)</f>
        <v>Workout 12x</v>
      </c>
      <c r="C18" s="15"/>
      <c r="D18" s="15"/>
      <c r="E18" s="15"/>
      <c r="F18" s="16" t="str">
        <f aca="false">IFERROR(REPT("█",ROUND(MIN(MAX(('🎯 Goals'!E18/'🎯 Goals'!D18),0),1)*12,0))&amp;REPT("░",12-ROUND(MIN(MAX(('🎯 Goals'!E18/'🎯 Goals'!D18),0),1)*12,0)),REPT("░",12))</f>
        <v>█████████░░░</v>
      </c>
      <c r="G18" s="16"/>
      <c r="H18" s="17" t="str">
        <f aca="false">IFERROR(TEXT('🎯 Goals'!E18/'🎯 Goals'!D18,"0%"),"")</f>
        <v>75%</v>
      </c>
      <c r="I18" s="17"/>
      <c r="J18" s="1"/>
      <c r="K18" s="30" t="str">
        <f aca="false">IFERROR(REPT("█",ROUND(MIN(MAX((N('💰 Finance'!I14)/'💰 Finance'!L14),0),1)*12,0))&amp;REPT("░",12-ROUND(MIN(MAX((N('💰 Finance'!I14)/'💰 Finance'!L14),0),1)*12,0)),REPT("░",12))</f>
        <v>████░░░░░░░░</v>
      </c>
      <c r="L18" s="30"/>
      <c r="M18" s="30"/>
      <c r="N18" s="30"/>
      <c r="O18" s="30"/>
      <c r="P18" s="30"/>
      <c r="Q18" s="30"/>
      <c r="R18" s="1"/>
    </row>
    <row r="19" customFormat="false" ht="15" hidden="false" customHeight="false" outlineLevel="0" collapsed="false">
      <c r="A19" s="1"/>
      <c r="B19" s="15" t="str">
        <f aca="false">IF('🎯 Goals'!B19="","",'🎯 Goals'!B19)</f>
        <v>Declutter room</v>
      </c>
      <c r="C19" s="15"/>
      <c r="D19" s="15"/>
      <c r="E19" s="15"/>
      <c r="F19" s="16" t="str">
        <f aca="false">IFERROR(REPT("█",ROUND(MIN(MAX(('🎯 Goals'!E19/'🎯 Goals'!D19),0),1)*12,0))&amp;REPT("░",12-ROUND(MIN(MAX(('🎯 Goals'!E19/'🎯 Goals'!D19),0),1)*12,0)),REPT("░",12))</f>
        <v>████████████</v>
      </c>
      <c r="G19" s="16"/>
      <c r="H19" s="17" t="str">
        <f aca="false">IFERROR(TEXT('🎯 Goals'!E19/'🎯 Goals'!D19,"0%"),"")</f>
        <v>100%</v>
      </c>
      <c r="I19" s="17"/>
      <c r="J19" s="1"/>
      <c r="K19" s="31" t="str">
        <f aca="false">IFERROR("savings goal · "&amp;TEXT(N('💰 Finance'!I14)/'💰 Finance'!L14,"0%")&amp;" of £"&amp;TEXT('💰 Finance'!L14,"#,##0"),"savings goal")</f>
        <v>savings goal · 34% of £2,000</v>
      </c>
      <c r="L19" s="31"/>
      <c r="M19" s="31"/>
      <c r="N19" s="31"/>
      <c r="O19" s="31"/>
      <c r="P19" s="31"/>
      <c r="Q19" s="31"/>
      <c r="R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customFormat="false" ht="15" hidden="false" customHeight="false" outlineLevel="0" collapsed="false">
      <c r="A21" s="1"/>
      <c r="B21" s="14" t="s">
        <v>16</v>
      </c>
      <c r="C21" s="14"/>
      <c r="D21" s="14"/>
      <c r="E21" s="14"/>
      <c r="F21" s="14"/>
      <c r="G21" s="14"/>
      <c r="H21" s="14"/>
      <c r="I21" s="14"/>
      <c r="J21" s="1"/>
      <c r="K21" s="1"/>
      <c r="L21" s="1"/>
      <c r="M21" s="1"/>
      <c r="N21" s="1"/>
      <c r="O21" s="1"/>
      <c r="P21" s="1"/>
      <c r="Q21" s="1"/>
      <c r="R21" s="1"/>
    </row>
    <row r="22" customFormat="false" ht="15" hidden="false" customHeight="false" outlineLevel="0" collapsed="false">
      <c r="A22" s="1"/>
      <c r="B22" s="32" t="s">
        <v>17</v>
      </c>
      <c r="C22" s="32" t="s">
        <v>18</v>
      </c>
      <c r="D22" s="32" t="s">
        <v>19</v>
      </c>
      <c r="E22" s="32" t="s">
        <v>20</v>
      </c>
      <c r="F22" s="32" t="s">
        <v>21</v>
      </c>
      <c r="G22" s="32" t="s">
        <v>22</v>
      </c>
      <c r="H22" s="32" t="s">
        <v>23</v>
      </c>
      <c r="I22" s="1"/>
      <c r="J22" s="1"/>
      <c r="K22" s="1"/>
      <c r="L22" s="1"/>
      <c r="M22" s="1"/>
      <c r="N22" s="1"/>
      <c r="O22" s="1"/>
      <c r="P22" s="1"/>
      <c r="Q22" s="1"/>
      <c r="R22" s="1"/>
    </row>
    <row r="23" customFormat="false" ht="15" hidden="false" customHeight="false" outlineLevel="0" collapsed="false">
      <c r="A23" s="1"/>
      <c r="B23" s="33" t="str">
        <f aca="false">IF('💖 Wellness'!C23="","",'💖 Wellness'!C23)</f>
        <v>Happy</v>
      </c>
      <c r="C23" s="33" t="str">
        <f aca="false">IF('💖 Wellness'!C24="","",'💖 Wellness'!C24)</f>
        <v>Calm</v>
      </c>
      <c r="D23" s="33" t="str">
        <f aca="false">IF('💖 Wellness'!C25="","",'💖 Wellness'!C25)</f>
        <v>Stressed</v>
      </c>
      <c r="E23" s="33" t="str">
        <f aca="false">IF('💖 Wellness'!C26="","",'💖 Wellness'!C26)</f>
        <v>Happy</v>
      </c>
      <c r="F23" s="33" t="str">
        <f aca="false">IF('💖 Wellness'!C27="","",'💖 Wellness'!C27)</f>
        <v>Amazing</v>
      </c>
      <c r="G23" s="33" t="str">
        <f aca="false">IF('💖 Wellness'!C28="","",'💖 Wellness'!C28)</f>
        <v>Meh</v>
      </c>
      <c r="H23" s="33" t="str">
        <f aca="false">IF('💖 Wellness'!C29="","",'💖 Wellness'!C29)</f>
        <v>Calm</v>
      </c>
      <c r="I23" s="1"/>
      <c r="J23" s="1"/>
      <c r="K23" s="1"/>
      <c r="L23" s="1"/>
      <c r="M23" s="1"/>
      <c r="N23" s="1"/>
      <c r="O23" s="1"/>
      <c r="P23" s="1"/>
      <c r="Q23" s="1"/>
      <c r="R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customFormat="false" ht="15" hidden="false" customHeight="false" outlineLevel="0" collapsed="false">
      <c r="A40" s="1"/>
      <c r="B40" s="31" t="s">
        <v>24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</sheetData>
  <mergeCells count="46">
    <mergeCell ref="B3:J4"/>
    <mergeCell ref="K3:Q3"/>
    <mergeCell ref="K4:Q4"/>
    <mergeCell ref="B5:J5"/>
    <mergeCell ref="K5:Q5"/>
    <mergeCell ref="B6:J7"/>
    <mergeCell ref="B8:E8"/>
    <mergeCell ref="F8:I8"/>
    <mergeCell ref="J8:M8"/>
    <mergeCell ref="N8:Q8"/>
    <mergeCell ref="B9:E10"/>
    <mergeCell ref="F9:I10"/>
    <mergeCell ref="J9:M10"/>
    <mergeCell ref="N9:Q10"/>
    <mergeCell ref="B11:E11"/>
    <mergeCell ref="F11:I11"/>
    <mergeCell ref="J11:M11"/>
    <mergeCell ref="N11:Q11"/>
    <mergeCell ref="B13:I13"/>
    <mergeCell ref="K13:Q13"/>
    <mergeCell ref="B14:E14"/>
    <mergeCell ref="F14:G14"/>
    <mergeCell ref="H14:I14"/>
    <mergeCell ref="M14:Q14"/>
    <mergeCell ref="B15:E15"/>
    <mergeCell ref="F15:G15"/>
    <mergeCell ref="H15:I15"/>
    <mergeCell ref="M15:Q15"/>
    <mergeCell ref="B16:E16"/>
    <mergeCell ref="F16:G16"/>
    <mergeCell ref="H16:I16"/>
    <mergeCell ref="M16:Q16"/>
    <mergeCell ref="B17:E17"/>
    <mergeCell ref="F17:G17"/>
    <mergeCell ref="H17:I17"/>
    <mergeCell ref="M17:Q17"/>
    <mergeCell ref="B18:E18"/>
    <mergeCell ref="F18:G18"/>
    <mergeCell ref="H18:I18"/>
    <mergeCell ref="K18:Q18"/>
    <mergeCell ref="B19:E19"/>
    <mergeCell ref="F19:G19"/>
    <mergeCell ref="H19:I19"/>
    <mergeCell ref="K19:Q19"/>
    <mergeCell ref="B21:I21"/>
    <mergeCell ref="B40:Q40"/>
  </mergeCells>
  <conditionalFormatting sqref="B23:H23">
    <cfRule type="cellIs" priority="2" operator="equal" aboveAverage="0" equalAverage="0" bottom="0" percent="0" rank="0" text="" dxfId="0">
      <formula>"Amazing"</formula>
    </cfRule>
    <cfRule type="cellIs" priority="3" operator="equal" aboveAverage="0" equalAverage="0" bottom="0" percent="0" rank="0" text="" dxfId="1">
      <formula>"Happy"</formula>
    </cfRule>
    <cfRule type="cellIs" priority="4" operator="equal" aboveAverage="0" equalAverage="0" bottom="0" percent="0" rank="0" text="" dxfId="2">
      <formula>"Calm"</formula>
    </cfRule>
    <cfRule type="cellIs" priority="5" operator="equal" aboveAverage="0" equalAverage="0" bottom="0" percent="0" rank="0" text="" dxfId="3">
      <formula>"Meh"</formula>
    </cfRule>
    <cfRule type="cellIs" priority="6" operator="equal" aboveAverage="0" equalAverage="0" bottom="0" percent="0" rank="0" text="" dxfId="4">
      <formula>"Sad"</formula>
    </cfRule>
    <cfRule type="cellIs" priority="7" operator="equal" aboveAverage="0" equalAverage="0" bottom="0" percent="0" rank="0" text="" dxfId="5">
      <formula>"Stressed"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CFEF"/>
    <pageSetUpPr fitToPage="false"/>
  </sheetPr>
  <dimension ref="A1:N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6" min="3" style="0" width="12"/>
    <col collapsed="false" customWidth="true" hidden="false" outlineLevel="0" max="7" min="7" style="0" width="8"/>
    <col collapsed="false" customWidth="true" hidden="false" outlineLevel="0" max="8" min="8" style="0" width="3"/>
    <col collapsed="false" customWidth="true" hidden="false" outlineLevel="0" max="9" min="9" style="0" width="17"/>
    <col collapsed="false" customWidth="true" hidden="false" outlineLevel="0" max="12" min="10" style="0" width="11"/>
    <col collapsed="false" customWidth="true" hidden="false" outlineLevel="0" max="13" min="13" style="0" width="12"/>
    <col collapsed="false" customWidth="true" hidden="false" outlineLevel="0" max="14" min="14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7.5" hidden="false" customHeight="true" outlineLevel="0" collapsed="false">
      <c r="A2" s="1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"/>
    </row>
    <row r="3" customFormat="false" ht="19.5" hidden="false" customHeight="true" outlineLevel="0" collapsed="false">
      <c r="A3" s="1"/>
      <c r="B3" s="35" t="s">
        <v>25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1"/>
    </row>
    <row r="4" customFormat="false" ht="19.5" hidden="false" customHeight="true" outlineLevel="0" collapsed="false">
      <c r="A4" s="1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1"/>
    </row>
    <row r="5" customFormat="false" ht="15.75" hidden="false" customHeight="true" outlineLevel="0" collapsed="false">
      <c r="A5" s="1"/>
      <c r="B5" s="36" t="s">
        <v>26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1"/>
    </row>
    <row r="6" customFormat="false" ht="7.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5" hidden="false" customHeight="false" outlineLevel="0" collapsed="false">
      <c r="A7" s="1"/>
      <c r="B7" s="14" t="s">
        <v>27</v>
      </c>
      <c r="C7" s="14"/>
      <c r="D7" s="14"/>
      <c r="E7" s="14"/>
      <c r="F7" s="14"/>
      <c r="G7" s="14"/>
      <c r="H7" s="1"/>
      <c r="I7" s="14" t="s">
        <v>28</v>
      </c>
      <c r="J7" s="14"/>
      <c r="K7" s="14"/>
      <c r="L7" s="14"/>
      <c r="M7" s="14"/>
      <c r="N7" s="1"/>
    </row>
    <row r="8" customFormat="false" ht="15" hidden="false" customHeight="false" outlineLevel="0" collapsed="false">
      <c r="A8" s="1"/>
      <c r="B8" s="37" t="s">
        <v>29</v>
      </c>
      <c r="C8" s="37" t="s">
        <v>30</v>
      </c>
      <c r="D8" s="37" t="s">
        <v>31</v>
      </c>
      <c r="E8" s="37" t="s">
        <v>32</v>
      </c>
      <c r="F8" s="37" t="s">
        <v>33</v>
      </c>
      <c r="G8" s="37"/>
      <c r="H8" s="1"/>
      <c r="I8" s="37" t="s">
        <v>34</v>
      </c>
      <c r="J8" s="37" t="s">
        <v>29</v>
      </c>
      <c r="K8" s="37" t="s">
        <v>35</v>
      </c>
      <c r="L8" s="37" t="s">
        <v>36</v>
      </c>
      <c r="M8" s="37"/>
      <c r="N8" s="1"/>
    </row>
    <row r="9" customFormat="false" ht="15" hidden="false" customHeight="false" outlineLevel="0" collapsed="false">
      <c r="A9" s="1"/>
      <c r="B9" s="38" t="s">
        <v>37</v>
      </c>
      <c r="C9" s="39" t="s">
        <v>38</v>
      </c>
      <c r="D9" s="40" t="s">
        <v>39</v>
      </c>
      <c r="E9" s="41" t="s">
        <v>40</v>
      </c>
      <c r="F9" s="30" t="str">
        <f aca="false">IF(OR(D9="",E9=""),"",IF(E9&lt;=D9,"✓ on track","· push"))</f>
        <v>· push</v>
      </c>
      <c r="G9" s="30"/>
      <c r="H9" s="1"/>
      <c r="I9" s="38" t="s">
        <v>41</v>
      </c>
      <c r="J9" s="39" t="s">
        <v>37</v>
      </c>
      <c r="K9" s="42" t="n">
        <v>46202</v>
      </c>
      <c r="L9" s="43" t="n">
        <f aca="true">IF(K9="","",MAX(0,K9-TODAY()))</f>
        <v>12</v>
      </c>
      <c r="M9" s="43"/>
      <c r="N9" s="1"/>
    </row>
    <row r="10" customFormat="false" ht="15" hidden="false" customHeight="false" outlineLevel="0" collapsed="false">
      <c r="A10" s="1"/>
      <c r="B10" s="38" t="s">
        <v>42</v>
      </c>
      <c r="C10" s="39" t="s">
        <v>43</v>
      </c>
      <c r="D10" s="40" t="s">
        <v>44</v>
      </c>
      <c r="E10" s="41" t="s">
        <v>39</v>
      </c>
      <c r="F10" s="30" t="str">
        <f aca="false">IF(OR(D10="",E10=""),"",IF(E10&lt;=D10,"✓ on track","· push"))</f>
        <v>✓ on track</v>
      </c>
      <c r="G10" s="30"/>
      <c r="H10" s="1"/>
      <c r="I10" s="38" t="s">
        <v>45</v>
      </c>
      <c r="J10" s="39" t="s">
        <v>42</v>
      </c>
      <c r="K10" s="42" t="n">
        <v>46209</v>
      </c>
      <c r="L10" s="43" t="n">
        <f aca="true">IF(K10="","",MAX(0,K10-TODAY()))</f>
        <v>19</v>
      </c>
      <c r="M10" s="43"/>
      <c r="N10" s="1"/>
    </row>
    <row r="11" customFormat="false" ht="15" hidden="false" customHeight="false" outlineLevel="0" collapsed="false">
      <c r="A11" s="1"/>
      <c r="B11" s="38" t="s">
        <v>46</v>
      </c>
      <c r="C11" s="39" t="s">
        <v>47</v>
      </c>
      <c r="D11" s="40" t="s">
        <v>39</v>
      </c>
      <c r="E11" s="41" t="s">
        <v>39</v>
      </c>
      <c r="F11" s="30" t="str">
        <f aca="false">IF(OR(D11="",E11=""),"",IF(E11&lt;=D11,"✓ on track","· push"))</f>
        <v>✓ on track</v>
      </c>
      <c r="G11" s="30"/>
      <c r="H11" s="1"/>
      <c r="I11" s="38" t="s">
        <v>48</v>
      </c>
      <c r="J11" s="39" t="s">
        <v>46</v>
      </c>
      <c r="K11" s="42" t="n">
        <v>46213</v>
      </c>
      <c r="L11" s="43" t="n">
        <f aca="true">IF(K11="","",MAX(0,K11-TODAY()))</f>
        <v>23</v>
      </c>
      <c r="M11" s="43"/>
      <c r="N11" s="1"/>
    </row>
    <row r="12" customFormat="false" ht="15" hidden="false" customHeight="false" outlineLevel="0" collapsed="false">
      <c r="A12" s="1"/>
      <c r="B12" s="38" t="s">
        <v>49</v>
      </c>
      <c r="C12" s="39" t="s">
        <v>50</v>
      </c>
      <c r="D12" s="40" t="s">
        <v>40</v>
      </c>
      <c r="E12" s="41" t="s">
        <v>40</v>
      </c>
      <c r="F12" s="30" t="str">
        <f aca="false">IF(OR(D12="",E12=""),"",IF(E12&lt;=D12,"✓ on track","· push"))</f>
        <v>✓ on track</v>
      </c>
      <c r="G12" s="30"/>
      <c r="H12" s="1"/>
      <c r="I12" s="38" t="s">
        <v>51</v>
      </c>
      <c r="J12" s="39" t="s">
        <v>52</v>
      </c>
      <c r="K12" s="42" t="n">
        <v>46218</v>
      </c>
      <c r="L12" s="43" t="n">
        <f aca="true">IF(K12="","",MAX(0,K12-TODAY()))</f>
        <v>28</v>
      </c>
      <c r="M12" s="43"/>
      <c r="N12" s="1"/>
    </row>
    <row r="13" customFormat="false" ht="15" hidden="false" customHeight="false" outlineLevel="0" collapsed="false">
      <c r="A13" s="1"/>
      <c r="B13" s="38" t="s">
        <v>52</v>
      </c>
      <c r="C13" s="39" t="s">
        <v>53</v>
      </c>
      <c r="D13" s="40" t="s">
        <v>39</v>
      </c>
      <c r="E13" s="41" t="s">
        <v>54</v>
      </c>
      <c r="F13" s="30" t="str">
        <f aca="false">IF(OR(D13="",E13=""),"",IF(E13&lt;=D13,"✓ on track","· push"))</f>
        <v>· push</v>
      </c>
      <c r="G13" s="30"/>
      <c r="H13" s="1"/>
      <c r="I13" s="38" t="s">
        <v>55</v>
      </c>
      <c r="J13" s="39" t="s">
        <v>49</v>
      </c>
      <c r="K13" s="42" t="n">
        <v>46223</v>
      </c>
      <c r="L13" s="43" t="n">
        <f aca="true">IF(K13="","",MAX(0,K13-TODAY()))</f>
        <v>33</v>
      </c>
      <c r="M13" s="43"/>
      <c r="N13" s="1"/>
    </row>
    <row r="14" customFormat="false" ht="15" hidden="false" customHeight="false" outlineLevel="0" collapsed="false">
      <c r="A14" s="1"/>
      <c r="B14" s="38" t="s">
        <v>56</v>
      </c>
      <c r="C14" s="39" t="s">
        <v>57</v>
      </c>
      <c r="D14" s="40" t="s">
        <v>44</v>
      </c>
      <c r="E14" s="41" t="s">
        <v>44</v>
      </c>
      <c r="F14" s="30" t="str">
        <f aca="false">IF(OR(D14="",E14=""),"",IF(E14&lt;=D14,"✓ on track","· push"))</f>
        <v>✓ on track</v>
      </c>
      <c r="G14" s="30"/>
      <c r="H14" s="1"/>
      <c r="I14" s="1"/>
      <c r="J14" s="1"/>
      <c r="K14" s="1"/>
      <c r="L14" s="1"/>
      <c r="M14" s="1"/>
      <c r="N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customFormat="false" ht="15" hidden="false" customHeight="false" outlineLevel="0" collapsed="false">
      <c r="A16" s="1"/>
      <c r="B16" s="14" t="s">
        <v>58</v>
      </c>
      <c r="C16" s="14"/>
      <c r="D16" s="14"/>
      <c r="E16" s="14"/>
      <c r="F16" s="14"/>
      <c r="G16" s="14"/>
      <c r="H16" s="1"/>
      <c r="I16" s="14" t="s">
        <v>59</v>
      </c>
      <c r="J16" s="14"/>
      <c r="K16" s="14"/>
      <c r="L16" s="14"/>
      <c r="M16" s="14"/>
      <c r="N16" s="1"/>
    </row>
    <row r="17" customFormat="false" ht="15" hidden="false" customHeight="false" outlineLevel="0" collapsed="false">
      <c r="A17" s="1"/>
      <c r="B17" s="37" t="s">
        <v>60</v>
      </c>
      <c r="C17" s="44" t="s">
        <v>61</v>
      </c>
      <c r="D17" s="37" t="s">
        <v>29</v>
      </c>
      <c r="E17" s="37" t="s">
        <v>62</v>
      </c>
      <c r="F17" s="37" t="s">
        <v>63</v>
      </c>
      <c r="G17" s="37"/>
      <c r="H17" s="1"/>
      <c r="I17" s="37" t="s">
        <v>64</v>
      </c>
      <c r="J17" s="37" t="s">
        <v>65</v>
      </c>
      <c r="K17" s="37" t="s">
        <v>66</v>
      </c>
      <c r="L17" s="37"/>
      <c r="M17" s="37"/>
      <c r="N17" s="1"/>
    </row>
    <row r="18" customFormat="false" ht="15" hidden="false" customHeight="false" outlineLevel="0" collapsed="false">
      <c r="A18" s="1"/>
      <c r="B18" s="45" t="s">
        <v>60</v>
      </c>
      <c r="C18" s="46" t="s">
        <v>67</v>
      </c>
      <c r="D18" s="39" t="s">
        <v>37</v>
      </c>
      <c r="E18" s="42" t="n">
        <v>46193</v>
      </c>
      <c r="F18" s="47" t="s">
        <v>68</v>
      </c>
      <c r="G18" s="47"/>
      <c r="H18" s="1"/>
      <c r="I18" s="48" t="s">
        <v>17</v>
      </c>
      <c r="J18" s="49" t="n">
        <v>2</v>
      </c>
      <c r="K18" s="50" t="str">
        <f aca="false">IFERROR(REPT("█",ROUND(MIN(MAX((J18/4),0),1)*12,0))&amp;REPT("░",12-ROUND(MIN(MAX((J18/4),0),1)*12,0)),REPT("░",12))</f>
        <v>██████░░░░░░</v>
      </c>
      <c r="L18" s="50"/>
      <c r="M18" s="50"/>
      <c r="N18" s="1"/>
    </row>
    <row r="19" customFormat="false" ht="15" hidden="false" customHeight="false" outlineLevel="0" collapsed="false">
      <c r="A19" s="1"/>
      <c r="B19" s="45" t="s">
        <v>69</v>
      </c>
      <c r="C19" s="46" t="s">
        <v>70</v>
      </c>
      <c r="D19" s="39" t="s">
        <v>42</v>
      </c>
      <c r="E19" s="42" t="n">
        <v>46196</v>
      </c>
      <c r="F19" s="47" t="s">
        <v>71</v>
      </c>
      <c r="G19" s="47"/>
      <c r="H19" s="1"/>
      <c r="I19" s="48" t="s">
        <v>18</v>
      </c>
      <c r="J19" s="49" t="n">
        <v>1.5</v>
      </c>
      <c r="K19" s="50" t="str">
        <f aca="false">IFERROR(REPT("█",ROUND(MIN(MAX((J19/4),0),1)*12,0))&amp;REPT("░",12-ROUND(MIN(MAX((J19/4),0),1)*12,0)),REPT("░",12))</f>
        <v>█████░░░░░░░</v>
      </c>
      <c r="L19" s="50"/>
      <c r="M19" s="50"/>
      <c r="N19" s="1"/>
    </row>
    <row r="20" customFormat="false" ht="15" hidden="false" customHeight="false" outlineLevel="0" collapsed="false">
      <c r="A20" s="1"/>
      <c r="B20" s="45" t="s">
        <v>69</v>
      </c>
      <c r="C20" s="46" t="s">
        <v>72</v>
      </c>
      <c r="D20" s="39" t="s">
        <v>46</v>
      </c>
      <c r="E20" s="42" t="n">
        <v>46198</v>
      </c>
      <c r="F20" s="47" t="s">
        <v>73</v>
      </c>
      <c r="G20" s="47"/>
      <c r="H20" s="1"/>
      <c r="I20" s="48" t="s">
        <v>19</v>
      </c>
      <c r="J20" s="49" t="n">
        <v>3</v>
      </c>
      <c r="K20" s="50" t="str">
        <f aca="false">IFERROR(REPT("█",ROUND(MIN(MAX((J20/4),0),1)*12,0))&amp;REPT("░",12-ROUND(MIN(MAX((J20/4),0),1)*12,0)),REPT("░",12))</f>
        <v>█████████░░░</v>
      </c>
      <c r="L20" s="50"/>
      <c r="M20" s="50"/>
      <c r="N20" s="1"/>
    </row>
    <row r="21" customFormat="false" ht="15" hidden="false" customHeight="false" outlineLevel="0" collapsed="false">
      <c r="A21" s="1"/>
      <c r="B21" s="45" t="s">
        <v>60</v>
      </c>
      <c r="C21" s="46" t="s">
        <v>74</v>
      </c>
      <c r="D21" s="39" t="s">
        <v>52</v>
      </c>
      <c r="E21" s="42" t="n">
        <v>46192</v>
      </c>
      <c r="F21" s="47" t="s">
        <v>68</v>
      </c>
      <c r="G21" s="47"/>
      <c r="H21" s="1"/>
      <c r="I21" s="48" t="s">
        <v>20</v>
      </c>
      <c r="J21" s="49" t="n">
        <v>2.5</v>
      </c>
      <c r="K21" s="50" t="str">
        <f aca="false">IFERROR(REPT("█",ROUND(MIN(MAX((J21/4),0),1)*12,0))&amp;REPT("░",12-ROUND(MIN(MAX((J21/4),0),1)*12,0)),REPT("░",12))</f>
        <v>████████░░░░</v>
      </c>
      <c r="L21" s="50"/>
      <c r="M21" s="50"/>
      <c r="N21" s="1"/>
    </row>
    <row r="22" customFormat="false" ht="15" hidden="false" customHeight="false" outlineLevel="0" collapsed="false">
      <c r="A22" s="1"/>
      <c r="B22" s="45" t="s">
        <v>69</v>
      </c>
      <c r="C22" s="46" t="s">
        <v>75</v>
      </c>
      <c r="D22" s="39" t="s">
        <v>49</v>
      </c>
      <c r="E22" s="42" t="n">
        <v>46200</v>
      </c>
      <c r="F22" s="47" t="s">
        <v>71</v>
      </c>
      <c r="G22" s="47"/>
      <c r="H22" s="1"/>
      <c r="I22" s="48" t="s">
        <v>21</v>
      </c>
      <c r="J22" s="49" t="n">
        <v>1</v>
      </c>
      <c r="K22" s="50" t="str">
        <f aca="false">IFERROR(REPT("█",ROUND(MIN(MAX((J22/4),0),1)*12,0))&amp;REPT("░",12-ROUND(MIN(MAX((J22/4),0),1)*12,0)),REPT("░",12))</f>
        <v>███░░░░░░░░░</v>
      </c>
      <c r="L22" s="50"/>
      <c r="M22" s="50"/>
      <c r="N22" s="1"/>
    </row>
    <row r="23" customFormat="false" ht="15" hidden="false" customHeight="false" outlineLevel="0" collapsed="false">
      <c r="A23" s="1"/>
      <c r="B23" s="45" t="s">
        <v>69</v>
      </c>
      <c r="C23" s="46" t="s">
        <v>76</v>
      </c>
      <c r="D23" s="39" t="s">
        <v>56</v>
      </c>
      <c r="E23" s="42" t="n">
        <v>46203</v>
      </c>
      <c r="F23" s="47" t="s">
        <v>73</v>
      </c>
      <c r="G23" s="47"/>
      <c r="H23" s="1"/>
      <c r="I23" s="48" t="s">
        <v>22</v>
      </c>
      <c r="J23" s="49" t="n">
        <v>4</v>
      </c>
      <c r="K23" s="50" t="str">
        <f aca="false">IFERROR(REPT("█",ROUND(MIN(MAX((J23/4),0),1)*12,0))&amp;REPT("░",12-ROUND(MIN(MAX((J23/4),0),1)*12,0)),REPT("░",12))</f>
        <v>████████████</v>
      </c>
      <c r="L23" s="50"/>
      <c r="M23" s="50"/>
      <c r="N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48" t="s">
        <v>23</v>
      </c>
      <c r="J24" s="49" t="n">
        <v>2</v>
      </c>
      <c r="K24" s="50" t="str">
        <f aca="false">IFERROR(REPT("█",ROUND(MIN(MAX((J24/4),0),1)*12,0))&amp;REPT("░",12-ROUND(MIN(MAX((J24/4),0),1)*12,0)),REPT("░",12))</f>
        <v>██████░░░░░░</v>
      </c>
      <c r="L24" s="50"/>
      <c r="M24" s="50"/>
      <c r="N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51" t="s">
        <v>77</v>
      </c>
      <c r="J25" s="52" t="n">
        <f aca="false">SUM(J18:J24)</f>
        <v>16</v>
      </c>
      <c r="K25" s="53" t="s">
        <v>78</v>
      </c>
      <c r="L25" s="53"/>
      <c r="M25" s="53"/>
      <c r="N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customFormat="false" ht="15" hidden="false" customHeight="false" outlineLevel="0" collapsed="false">
      <c r="A27" s="1"/>
      <c r="B27" s="14" t="s">
        <v>79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"/>
    </row>
    <row r="28" customFormat="false" ht="15" hidden="false" customHeight="false" outlineLevel="0" collapsed="false">
      <c r="A28" s="1"/>
      <c r="B28" s="37" t="s">
        <v>80</v>
      </c>
      <c r="C28" s="37" t="s">
        <v>17</v>
      </c>
      <c r="D28" s="37" t="s">
        <v>18</v>
      </c>
      <c r="E28" s="37" t="s">
        <v>19</v>
      </c>
      <c r="F28" s="37" t="s">
        <v>20</v>
      </c>
      <c r="G28" s="37" t="s">
        <v>21</v>
      </c>
      <c r="H28" s="37" t="s">
        <v>22</v>
      </c>
      <c r="I28" s="37" t="s">
        <v>23</v>
      </c>
      <c r="J28" s="37" t="s">
        <v>81</v>
      </c>
      <c r="K28" s="37"/>
      <c r="L28" s="37"/>
      <c r="M28" s="37"/>
      <c r="N28" s="1"/>
    </row>
    <row r="29" customFormat="false" ht="15" hidden="false" customHeight="false" outlineLevel="0" collapsed="false">
      <c r="A29" s="1"/>
      <c r="B29" s="54" t="s">
        <v>82</v>
      </c>
      <c r="C29" s="55" t="s">
        <v>37</v>
      </c>
      <c r="D29" s="55"/>
      <c r="E29" s="55" t="s">
        <v>46</v>
      </c>
      <c r="F29" s="55"/>
      <c r="G29" s="55" t="s">
        <v>52</v>
      </c>
      <c r="H29" s="55"/>
      <c r="I29" s="55"/>
      <c r="J29" s="56"/>
      <c r="K29" s="56"/>
      <c r="L29" s="56"/>
      <c r="M29" s="56"/>
      <c r="N29" s="1"/>
    </row>
    <row r="30" customFormat="false" ht="15" hidden="false" customHeight="false" outlineLevel="0" collapsed="false">
      <c r="A30" s="1"/>
      <c r="B30" s="54" t="s">
        <v>83</v>
      </c>
      <c r="C30" s="55"/>
      <c r="D30" s="55" t="s">
        <v>42</v>
      </c>
      <c r="E30" s="55"/>
      <c r="F30" s="55" t="s">
        <v>49</v>
      </c>
      <c r="G30" s="55"/>
      <c r="H30" s="55" t="s">
        <v>56</v>
      </c>
      <c r="I30" s="55"/>
      <c r="J30" s="56"/>
      <c r="K30" s="56"/>
      <c r="L30" s="56"/>
      <c r="M30" s="56"/>
      <c r="N30" s="1"/>
    </row>
    <row r="31" customFormat="false" ht="15" hidden="false" customHeight="false" outlineLevel="0" collapsed="false">
      <c r="A31" s="1"/>
      <c r="B31" s="54" t="s">
        <v>84</v>
      </c>
      <c r="C31" s="55" t="s">
        <v>85</v>
      </c>
      <c r="D31" s="55" t="s">
        <v>85</v>
      </c>
      <c r="E31" s="55" t="s">
        <v>85</v>
      </c>
      <c r="F31" s="55" t="s">
        <v>85</v>
      </c>
      <c r="G31" s="55" t="s">
        <v>85</v>
      </c>
      <c r="H31" s="55"/>
      <c r="I31" s="55" t="s">
        <v>86</v>
      </c>
      <c r="J31" s="56"/>
      <c r="K31" s="56"/>
      <c r="L31" s="56"/>
      <c r="M31" s="56"/>
      <c r="N31" s="1"/>
    </row>
    <row r="32" customFormat="false" ht="15" hidden="false" customHeight="false" outlineLevel="0" collapsed="false">
      <c r="A32" s="1"/>
      <c r="B32" s="54" t="s">
        <v>87</v>
      </c>
      <c r="C32" s="55" t="s">
        <v>88</v>
      </c>
      <c r="D32" s="55" t="s">
        <v>52</v>
      </c>
      <c r="E32" s="55" t="s">
        <v>37</v>
      </c>
      <c r="F32" s="55" t="s">
        <v>89</v>
      </c>
      <c r="G32" s="55" t="s">
        <v>42</v>
      </c>
      <c r="H32" s="55" t="s">
        <v>90</v>
      </c>
      <c r="I32" s="55"/>
      <c r="J32" s="56"/>
      <c r="K32" s="56"/>
      <c r="L32" s="56"/>
      <c r="M32" s="56"/>
      <c r="N32" s="1"/>
    </row>
    <row r="33" customFormat="false" ht="15" hidden="false" customHeight="false" outlineLevel="0" collapsed="false">
      <c r="A33" s="1"/>
      <c r="B33" s="54" t="s">
        <v>91</v>
      </c>
      <c r="C33" s="55"/>
      <c r="D33" s="55"/>
      <c r="E33" s="55" t="s">
        <v>92</v>
      </c>
      <c r="F33" s="55"/>
      <c r="G33" s="55"/>
      <c r="H33" s="55"/>
      <c r="I33" s="55" t="s">
        <v>93</v>
      </c>
      <c r="J33" s="56"/>
      <c r="K33" s="56"/>
      <c r="L33" s="56"/>
      <c r="M33" s="56"/>
      <c r="N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customFormat="false" ht="15" hidden="false" customHeight="false" outlineLevel="0" collapsed="false">
      <c r="A35" s="1"/>
      <c r="B35" s="57" t="s">
        <v>94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</sheetData>
  <mergeCells count="43">
    <mergeCell ref="B2:M2"/>
    <mergeCell ref="B3:M4"/>
    <mergeCell ref="B5:M5"/>
    <mergeCell ref="B7:G7"/>
    <mergeCell ref="I7:M7"/>
    <mergeCell ref="F8:G8"/>
    <mergeCell ref="L8:M8"/>
    <mergeCell ref="F9:G9"/>
    <mergeCell ref="L9:M9"/>
    <mergeCell ref="F10:G10"/>
    <mergeCell ref="L10:M10"/>
    <mergeCell ref="F11:G11"/>
    <mergeCell ref="L11:M11"/>
    <mergeCell ref="F12:G12"/>
    <mergeCell ref="L12:M12"/>
    <mergeCell ref="F13:G13"/>
    <mergeCell ref="L13:M13"/>
    <mergeCell ref="F14:G14"/>
    <mergeCell ref="B16:G16"/>
    <mergeCell ref="I16:M16"/>
    <mergeCell ref="F17:G17"/>
    <mergeCell ref="K17:M17"/>
    <mergeCell ref="F18:G18"/>
    <mergeCell ref="K18:M18"/>
    <mergeCell ref="F19:G19"/>
    <mergeCell ref="K19:M19"/>
    <mergeCell ref="F20:G20"/>
    <mergeCell ref="K20:M20"/>
    <mergeCell ref="F21:G21"/>
    <mergeCell ref="K21:M21"/>
    <mergeCell ref="F22:G22"/>
    <mergeCell ref="K22:M22"/>
    <mergeCell ref="F23:G23"/>
    <mergeCell ref="K23:M23"/>
    <mergeCell ref="K24:M24"/>
    <mergeCell ref="K25:M25"/>
    <mergeCell ref="B27:M27"/>
    <mergeCell ref="J28:M28"/>
    <mergeCell ref="J29:M29"/>
    <mergeCell ref="J30:M30"/>
    <mergeCell ref="J31:M31"/>
    <mergeCell ref="J32:M32"/>
    <mergeCell ref="J33:M33"/>
  </mergeCells>
  <conditionalFormatting sqref="B18:B23">
    <cfRule type="cellIs" priority="2" operator="equal" aboveAverage="0" equalAverage="0" bottom="0" percent="0" rank="0" text="" dxfId="6">
      <formula>"✓"</formula>
    </cfRule>
  </conditionalFormatting>
  <conditionalFormatting sqref="F18:G23">
    <cfRule type="cellIs" priority="3" operator="equal" aboveAverage="0" equalAverage="0" bottom="0" percent="0" rank="0" text="" dxfId="7">
      <formula>"Done"</formula>
    </cfRule>
    <cfRule type="cellIs" priority="4" operator="equal" aboveAverage="0" equalAverage="0" bottom="0" percent="0" rank="0" text="" dxfId="8">
      <formula>"In Progress"</formula>
    </cfRule>
    <cfRule type="cellIs" priority="5" operator="equal" aboveAverage="0" equalAverage="0" bottom="0" percent="0" rank="0" text="" dxfId="9">
      <formula>"Not Started"</formula>
    </cfRule>
  </conditionalFormatting>
  <dataValidations count="3">
    <dataValidation allowBlank="true" errorStyle="stop" operator="between" showDropDown="false" showErrorMessage="false" showInputMessage="false" sqref="D9:E14" type="list">
      <formula1>"A*,A,B,C,D,E"</formula1>
      <formula2>0</formula2>
    </dataValidation>
    <dataValidation allowBlank="true" errorStyle="stop" operator="between" showDropDown="false" showErrorMessage="false" showInputMessage="false" sqref="B18:B23" type="list">
      <formula1>"☐,✓"</formula1>
      <formula2>0</formula2>
    </dataValidation>
    <dataValidation allowBlank="true" errorStyle="stop" operator="between" showDropDown="false" showErrorMessage="false" showInputMessage="false" sqref="F18:G23" type="list">
      <formula1>"Not Started,In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E3CE"/>
    <pageSetUpPr fitToPage="false"/>
  </sheetPr>
  <dimension ref="A1:AL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33" min="3" style="0" width="2.8"/>
    <col collapsed="false" customWidth="true" hidden="false" outlineLevel="0" max="35" min="35" style="0" width="6"/>
    <col collapsed="false" customWidth="true" hidden="false" outlineLevel="0" max="38" min="36" style="0" width="4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customFormat="false" ht="7.5" hidden="false" customHeight="true" outlineLevel="0" collapsed="false">
      <c r="A2" s="1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1"/>
      <c r="AJ2" s="1"/>
      <c r="AK2" s="1"/>
      <c r="AL2" s="1"/>
    </row>
    <row r="3" customFormat="false" ht="19.5" hidden="false" customHeight="true" outlineLevel="0" collapsed="false">
      <c r="A3" s="1"/>
      <c r="B3" s="35" t="s">
        <v>95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1"/>
      <c r="AJ3" s="1"/>
      <c r="AK3" s="1"/>
      <c r="AL3" s="1"/>
    </row>
    <row r="4" customFormat="false" ht="19.5" hidden="false" customHeight="true" outlineLevel="0" collapsed="false">
      <c r="A4" s="1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1"/>
      <c r="AJ4" s="1"/>
      <c r="AK4" s="1"/>
      <c r="AL4" s="1"/>
    </row>
    <row r="5" customFormat="false" ht="15.75" hidden="false" customHeight="true" outlineLevel="0" collapsed="false">
      <c r="A5" s="1"/>
      <c r="B5" s="36" t="s">
        <v>96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1"/>
      <c r="AJ5" s="1"/>
      <c r="AK5" s="1"/>
      <c r="AL5" s="1"/>
    </row>
    <row r="6" customFormat="false" ht="7.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customFormat="false" ht="15" hidden="false" customHeight="false" outlineLevel="0" collapsed="false">
      <c r="A7" s="1"/>
      <c r="B7" s="14" t="s">
        <v>97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customFormat="false" ht="15" hidden="false" customHeight="false" outlineLevel="0" collapsed="false">
      <c r="A8" s="1"/>
      <c r="B8" s="44" t="s">
        <v>98</v>
      </c>
      <c r="C8" s="58" t="n">
        <v>1</v>
      </c>
      <c r="D8" s="58" t="n">
        <v>2</v>
      </c>
      <c r="E8" s="58" t="n">
        <v>3</v>
      </c>
      <c r="F8" s="58" t="n">
        <v>4</v>
      </c>
      <c r="G8" s="58" t="n">
        <v>5</v>
      </c>
      <c r="H8" s="58" t="n">
        <v>6</v>
      </c>
      <c r="I8" s="58" t="n">
        <v>7</v>
      </c>
      <c r="J8" s="58" t="n">
        <v>8</v>
      </c>
      <c r="K8" s="58" t="n">
        <v>9</v>
      </c>
      <c r="L8" s="58" t="n">
        <v>10</v>
      </c>
      <c r="M8" s="58" t="n">
        <v>11</v>
      </c>
      <c r="N8" s="58" t="n">
        <v>12</v>
      </c>
      <c r="O8" s="58" t="n">
        <v>13</v>
      </c>
      <c r="P8" s="58" t="n">
        <v>14</v>
      </c>
      <c r="Q8" s="58" t="n">
        <v>15</v>
      </c>
      <c r="R8" s="58" t="n">
        <v>16</v>
      </c>
      <c r="S8" s="58" t="n">
        <v>17</v>
      </c>
      <c r="T8" s="58" t="n">
        <v>18</v>
      </c>
      <c r="U8" s="58" t="n">
        <v>19</v>
      </c>
      <c r="V8" s="58" t="n">
        <v>20</v>
      </c>
      <c r="W8" s="58" t="n">
        <v>21</v>
      </c>
      <c r="X8" s="58" t="n">
        <v>22</v>
      </c>
      <c r="Y8" s="58" t="n">
        <v>23</v>
      </c>
      <c r="Z8" s="58" t="n">
        <v>24</v>
      </c>
      <c r="AA8" s="58" t="n">
        <v>25</v>
      </c>
      <c r="AB8" s="58" t="n">
        <v>26</v>
      </c>
      <c r="AC8" s="58" t="n">
        <v>27</v>
      </c>
      <c r="AD8" s="58" t="n">
        <v>28</v>
      </c>
      <c r="AE8" s="58" t="n">
        <v>29</v>
      </c>
      <c r="AF8" s="58" t="n">
        <v>30</v>
      </c>
      <c r="AG8" s="58" t="n">
        <v>31</v>
      </c>
      <c r="AH8" s="1"/>
      <c r="AI8" s="59" t="s">
        <v>68</v>
      </c>
      <c r="AJ8" s="59" t="s">
        <v>99</v>
      </c>
      <c r="AK8" s="59"/>
      <c r="AL8" s="59"/>
    </row>
    <row r="9" customFormat="false" ht="15" hidden="false" customHeight="false" outlineLevel="0" collapsed="false">
      <c r="A9" s="1"/>
      <c r="B9" s="60" t="s">
        <v>100</v>
      </c>
      <c r="C9" s="61" t="s">
        <v>60</v>
      </c>
      <c r="D9" s="61" t="s">
        <v>69</v>
      </c>
      <c r="E9" s="61" t="s">
        <v>60</v>
      </c>
      <c r="F9" s="61" t="s">
        <v>60</v>
      </c>
      <c r="G9" s="61" t="s">
        <v>60</v>
      </c>
      <c r="H9" s="61" t="s">
        <v>60</v>
      </c>
      <c r="I9" s="61" t="s">
        <v>60</v>
      </c>
      <c r="J9" s="61" t="s">
        <v>60</v>
      </c>
      <c r="K9" s="61" t="s">
        <v>60</v>
      </c>
      <c r="L9" s="61" t="s">
        <v>60</v>
      </c>
      <c r="M9" s="61" t="s">
        <v>60</v>
      </c>
      <c r="N9" s="61" t="s">
        <v>60</v>
      </c>
      <c r="O9" s="61" t="s">
        <v>69</v>
      </c>
      <c r="P9" s="61" t="s">
        <v>60</v>
      </c>
      <c r="Q9" s="61" t="s">
        <v>60</v>
      </c>
      <c r="R9" s="61" t="s">
        <v>69</v>
      </c>
      <c r="S9" s="61" t="s">
        <v>69</v>
      </c>
      <c r="T9" s="61" t="s">
        <v>60</v>
      </c>
      <c r="U9" s="61" t="s">
        <v>60</v>
      </c>
      <c r="V9" s="61" t="s">
        <v>69</v>
      </c>
      <c r="W9" s="61" t="s">
        <v>69</v>
      </c>
      <c r="X9" s="61" t="s">
        <v>69</v>
      </c>
      <c r="Y9" s="61" t="s">
        <v>69</v>
      </c>
      <c r="Z9" s="61" t="s">
        <v>69</v>
      </c>
      <c r="AA9" s="61" t="s">
        <v>69</v>
      </c>
      <c r="AB9" s="61" t="s">
        <v>69</v>
      </c>
      <c r="AC9" s="61" t="s">
        <v>69</v>
      </c>
      <c r="AD9" s="61" t="s">
        <v>69</v>
      </c>
      <c r="AE9" s="61" t="s">
        <v>69</v>
      </c>
      <c r="AF9" s="61" t="s">
        <v>69</v>
      </c>
      <c r="AG9" s="61" t="s">
        <v>69</v>
      </c>
      <c r="AH9" s="1"/>
      <c r="AI9" s="54" t="n">
        <f aca="false">COUNTIF(C9:AG9,"✓")</f>
        <v>15</v>
      </c>
      <c r="AJ9" s="13" t="str">
        <f aca="false">TEXT(AI9/31,"0%")</f>
        <v>48%</v>
      </c>
      <c r="AK9" s="13"/>
      <c r="AL9" s="13"/>
    </row>
    <row r="10" customFormat="false" ht="15" hidden="false" customHeight="false" outlineLevel="0" collapsed="false">
      <c r="A10" s="1"/>
      <c r="B10" s="60" t="s">
        <v>101</v>
      </c>
      <c r="C10" s="61" t="s">
        <v>60</v>
      </c>
      <c r="D10" s="61" t="s">
        <v>60</v>
      </c>
      <c r="E10" s="61" t="s">
        <v>60</v>
      </c>
      <c r="F10" s="61" t="s">
        <v>60</v>
      </c>
      <c r="G10" s="61" t="s">
        <v>60</v>
      </c>
      <c r="H10" s="61" t="s">
        <v>60</v>
      </c>
      <c r="I10" s="61" t="s">
        <v>60</v>
      </c>
      <c r="J10" s="61" t="s">
        <v>60</v>
      </c>
      <c r="K10" s="61" t="s">
        <v>60</v>
      </c>
      <c r="L10" s="61" t="s">
        <v>69</v>
      </c>
      <c r="M10" s="61" t="s">
        <v>69</v>
      </c>
      <c r="N10" s="61" t="s">
        <v>60</v>
      </c>
      <c r="O10" s="61" t="s">
        <v>60</v>
      </c>
      <c r="P10" s="61" t="s">
        <v>60</v>
      </c>
      <c r="Q10" s="61" t="s">
        <v>69</v>
      </c>
      <c r="R10" s="61" t="s">
        <v>69</v>
      </c>
      <c r="S10" s="61" t="s">
        <v>60</v>
      </c>
      <c r="T10" s="61" t="s">
        <v>69</v>
      </c>
      <c r="U10" s="61" t="s">
        <v>60</v>
      </c>
      <c r="V10" s="61" t="s">
        <v>69</v>
      </c>
      <c r="W10" s="61" t="s">
        <v>69</v>
      </c>
      <c r="X10" s="61" t="s">
        <v>69</v>
      </c>
      <c r="Y10" s="61" t="s">
        <v>69</v>
      </c>
      <c r="Z10" s="61" t="s">
        <v>69</v>
      </c>
      <c r="AA10" s="61" t="s">
        <v>69</v>
      </c>
      <c r="AB10" s="61" t="s">
        <v>69</v>
      </c>
      <c r="AC10" s="61" t="s">
        <v>69</v>
      </c>
      <c r="AD10" s="61" t="s">
        <v>69</v>
      </c>
      <c r="AE10" s="61" t="s">
        <v>69</v>
      </c>
      <c r="AF10" s="61" t="s">
        <v>69</v>
      </c>
      <c r="AG10" s="61" t="s">
        <v>69</v>
      </c>
      <c r="AH10" s="1"/>
      <c r="AI10" s="54" t="n">
        <f aca="false">COUNTIF(C10:AG10,"✓")</f>
        <v>14</v>
      </c>
      <c r="AJ10" s="13" t="str">
        <f aca="false">TEXT(AI10/31,"0%")</f>
        <v>45%</v>
      </c>
      <c r="AK10" s="13"/>
      <c r="AL10" s="13"/>
    </row>
    <row r="11" customFormat="false" ht="15" hidden="false" customHeight="false" outlineLevel="0" collapsed="false">
      <c r="A11" s="1"/>
      <c r="B11" s="60" t="s">
        <v>102</v>
      </c>
      <c r="C11" s="61" t="s">
        <v>60</v>
      </c>
      <c r="D11" s="61" t="s">
        <v>69</v>
      </c>
      <c r="E11" s="61" t="s">
        <v>69</v>
      </c>
      <c r="F11" s="61" t="s">
        <v>60</v>
      </c>
      <c r="G11" s="61" t="s">
        <v>60</v>
      </c>
      <c r="H11" s="61" t="s">
        <v>60</v>
      </c>
      <c r="I11" s="61" t="s">
        <v>60</v>
      </c>
      <c r="J11" s="61" t="s">
        <v>60</v>
      </c>
      <c r="K11" s="61" t="s">
        <v>69</v>
      </c>
      <c r="L11" s="61" t="s">
        <v>69</v>
      </c>
      <c r="M11" s="61" t="s">
        <v>60</v>
      </c>
      <c r="N11" s="61" t="s">
        <v>60</v>
      </c>
      <c r="O11" s="61" t="s">
        <v>60</v>
      </c>
      <c r="P11" s="61" t="s">
        <v>60</v>
      </c>
      <c r="Q11" s="61" t="s">
        <v>60</v>
      </c>
      <c r="R11" s="61" t="s">
        <v>60</v>
      </c>
      <c r="S11" s="61" t="s">
        <v>60</v>
      </c>
      <c r="T11" s="61" t="s">
        <v>60</v>
      </c>
      <c r="U11" s="61" t="s">
        <v>69</v>
      </c>
      <c r="V11" s="61" t="s">
        <v>69</v>
      </c>
      <c r="W11" s="61" t="s">
        <v>69</v>
      </c>
      <c r="X11" s="61" t="s">
        <v>69</v>
      </c>
      <c r="Y11" s="61" t="s">
        <v>69</v>
      </c>
      <c r="Z11" s="61" t="s">
        <v>69</v>
      </c>
      <c r="AA11" s="61" t="s">
        <v>69</v>
      </c>
      <c r="AB11" s="61" t="s">
        <v>69</v>
      </c>
      <c r="AC11" s="61" t="s">
        <v>69</v>
      </c>
      <c r="AD11" s="61" t="s">
        <v>69</v>
      </c>
      <c r="AE11" s="61" t="s">
        <v>69</v>
      </c>
      <c r="AF11" s="61" t="s">
        <v>69</v>
      </c>
      <c r="AG11" s="61" t="s">
        <v>69</v>
      </c>
      <c r="AH11" s="1"/>
      <c r="AI11" s="54" t="n">
        <f aca="false">COUNTIF(C11:AG11,"✓")</f>
        <v>14</v>
      </c>
      <c r="AJ11" s="13" t="str">
        <f aca="false">TEXT(AI11/31,"0%")</f>
        <v>45%</v>
      </c>
      <c r="AK11" s="13"/>
      <c r="AL11" s="13"/>
    </row>
    <row r="12" customFormat="false" ht="15" hidden="false" customHeight="false" outlineLevel="0" collapsed="false">
      <c r="A12" s="1"/>
      <c r="B12" s="60" t="s">
        <v>103</v>
      </c>
      <c r="C12" s="61" t="s">
        <v>69</v>
      </c>
      <c r="D12" s="61" t="s">
        <v>69</v>
      </c>
      <c r="E12" s="61" t="s">
        <v>60</v>
      </c>
      <c r="F12" s="61" t="s">
        <v>60</v>
      </c>
      <c r="G12" s="61" t="s">
        <v>60</v>
      </c>
      <c r="H12" s="61" t="s">
        <v>60</v>
      </c>
      <c r="I12" s="61" t="s">
        <v>60</v>
      </c>
      <c r="J12" s="61" t="s">
        <v>60</v>
      </c>
      <c r="K12" s="61" t="s">
        <v>60</v>
      </c>
      <c r="L12" s="61" t="s">
        <v>60</v>
      </c>
      <c r="M12" s="61" t="s">
        <v>60</v>
      </c>
      <c r="N12" s="61" t="s">
        <v>60</v>
      </c>
      <c r="O12" s="61" t="s">
        <v>60</v>
      </c>
      <c r="P12" s="61" t="s">
        <v>69</v>
      </c>
      <c r="Q12" s="61" t="s">
        <v>69</v>
      </c>
      <c r="R12" s="61" t="s">
        <v>60</v>
      </c>
      <c r="S12" s="61" t="s">
        <v>69</v>
      </c>
      <c r="T12" s="61" t="s">
        <v>69</v>
      </c>
      <c r="U12" s="61" t="s">
        <v>60</v>
      </c>
      <c r="V12" s="61" t="s">
        <v>69</v>
      </c>
      <c r="W12" s="61" t="s">
        <v>69</v>
      </c>
      <c r="X12" s="61" t="s">
        <v>69</v>
      </c>
      <c r="Y12" s="61" t="s">
        <v>69</v>
      </c>
      <c r="Z12" s="61" t="s">
        <v>69</v>
      </c>
      <c r="AA12" s="61" t="s">
        <v>69</v>
      </c>
      <c r="AB12" s="61" t="s">
        <v>69</v>
      </c>
      <c r="AC12" s="61" t="s">
        <v>69</v>
      </c>
      <c r="AD12" s="61" t="s">
        <v>69</v>
      </c>
      <c r="AE12" s="61" t="s">
        <v>69</v>
      </c>
      <c r="AF12" s="61" t="s">
        <v>69</v>
      </c>
      <c r="AG12" s="61" t="s">
        <v>69</v>
      </c>
      <c r="AH12" s="1"/>
      <c r="AI12" s="54" t="n">
        <f aca="false">COUNTIF(C12:AG12,"✓")</f>
        <v>13</v>
      </c>
      <c r="AJ12" s="13" t="str">
        <f aca="false">TEXT(AI12/31,"0%")</f>
        <v>42%</v>
      </c>
      <c r="AK12" s="13"/>
      <c r="AL12" s="13"/>
    </row>
    <row r="13" customFormat="false" ht="15" hidden="false" customHeight="false" outlineLevel="0" collapsed="false">
      <c r="A13" s="1"/>
      <c r="B13" s="60" t="s">
        <v>104</v>
      </c>
      <c r="C13" s="61" t="s">
        <v>60</v>
      </c>
      <c r="D13" s="61" t="s">
        <v>60</v>
      </c>
      <c r="E13" s="61" t="s">
        <v>60</v>
      </c>
      <c r="F13" s="61" t="s">
        <v>60</v>
      </c>
      <c r="G13" s="61" t="s">
        <v>60</v>
      </c>
      <c r="H13" s="61" t="s">
        <v>60</v>
      </c>
      <c r="I13" s="61" t="s">
        <v>69</v>
      </c>
      <c r="J13" s="61" t="s">
        <v>69</v>
      </c>
      <c r="K13" s="61" t="s">
        <v>60</v>
      </c>
      <c r="L13" s="61" t="s">
        <v>60</v>
      </c>
      <c r="M13" s="61" t="s">
        <v>60</v>
      </c>
      <c r="N13" s="61" t="s">
        <v>60</v>
      </c>
      <c r="O13" s="61" t="s">
        <v>60</v>
      </c>
      <c r="P13" s="61" t="s">
        <v>69</v>
      </c>
      <c r="Q13" s="61" t="s">
        <v>69</v>
      </c>
      <c r="R13" s="61" t="s">
        <v>60</v>
      </c>
      <c r="S13" s="61" t="s">
        <v>60</v>
      </c>
      <c r="T13" s="61" t="s">
        <v>60</v>
      </c>
      <c r="U13" s="61" t="s">
        <v>60</v>
      </c>
      <c r="V13" s="61" t="s">
        <v>69</v>
      </c>
      <c r="W13" s="61" t="s">
        <v>69</v>
      </c>
      <c r="X13" s="61" t="s">
        <v>69</v>
      </c>
      <c r="Y13" s="61" t="s">
        <v>69</v>
      </c>
      <c r="Z13" s="61" t="s">
        <v>69</v>
      </c>
      <c r="AA13" s="61" t="s">
        <v>69</v>
      </c>
      <c r="AB13" s="61" t="s">
        <v>69</v>
      </c>
      <c r="AC13" s="61" t="s">
        <v>69</v>
      </c>
      <c r="AD13" s="61" t="s">
        <v>69</v>
      </c>
      <c r="AE13" s="61" t="s">
        <v>69</v>
      </c>
      <c r="AF13" s="61" t="s">
        <v>69</v>
      </c>
      <c r="AG13" s="61" t="s">
        <v>69</v>
      </c>
      <c r="AH13" s="1"/>
      <c r="AI13" s="54" t="n">
        <f aca="false">COUNTIF(C13:AG13,"✓")</f>
        <v>15</v>
      </c>
      <c r="AJ13" s="13" t="str">
        <f aca="false">TEXT(AI13/31,"0%")</f>
        <v>48%</v>
      </c>
      <c r="AK13" s="13"/>
      <c r="AL13" s="13"/>
    </row>
    <row r="14" customFormat="false" ht="15" hidden="false" customHeight="false" outlineLevel="0" collapsed="false">
      <c r="A14" s="1"/>
      <c r="B14" s="60" t="s">
        <v>105</v>
      </c>
      <c r="C14" s="61" t="s">
        <v>60</v>
      </c>
      <c r="D14" s="61" t="s">
        <v>60</v>
      </c>
      <c r="E14" s="61" t="s">
        <v>60</v>
      </c>
      <c r="F14" s="61" t="s">
        <v>60</v>
      </c>
      <c r="G14" s="61" t="s">
        <v>60</v>
      </c>
      <c r="H14" s="61" t="s">
        <v>60</v>
      </c>
      <c r="I14" s="61" t="s">
        <v>60</v>
      </c>
      <c r="J14" s="61" t="s">
        <v>60</v>
      </c>
      <c r="K14" s="61" t="s">
        <v>60</v>
      </c>
      <c r="L14" s="61" t="s">
        <v>60</v>
      </c>
      <c r="M14" s="61" t="s">
        <v>69</v>
      </c>
      <c r="N14" s="61" t="s">
        <v>69</v>
      </c>
      <c r="O14" s="61" t="s">
        <v>60</v>
      </c>
      <c r="P14" s="61" t="s">
        <v>60</v>
      </c>
      <c r="Q14" s="61" t="s">
        <v>60</v>
      </c>
      <c r="R14" s="61" t="s">
        <v>60</v>
      </c>
      <c r="S14" s="61" t="s">
        <v>60</v>
      </c>
      <c r="T14" s="61" t="s">
        <v>60</v>
      </c>
      <c r="U14" s="61" t="s">
        <v>60</v>
      </c>
      <c r="V14" s="61" t="s">
        <v>69</v>
      </c>
      <c r="W14" s="61" t="s">
        <v>69</v>
      </c>
      <c r="X14" s="61" t="s">
        <v>69</v>
      </c>
      <c r="Y14" s="61" t="s">
        <v>69</v>
      </c>
      <c r="Z14" s="61" t="s">
        <v>69</v>
      </c>
      <c r="AA14" s="61" t="s">
        <v>69</v>
      </c>
      <c r="AB14" s="61" t="s">
        <v>69</v>
      </c>
      <c r="AC14" s="61" t="s">
        <v>69</v>
      </c>
      <c r="AD14" s="61" t="s">
        <v>69</v>
      </c>
      <c r="AE14" s="61" t="s">
        <v>69</v>
      </c>
      <c r="AF14" s="61" t="s">
        <v>69</v>
      </c>
      <c r="AG14" s="61" t="s">
        <v>69</v>
      </c>
      <c r="AH14" s="1"/>
      <c r="AI14" s="54" t="n">
        <f aca="false">COUNTIF(C14:AG14,"✓")</f>
        <v>17</v>
      </c>
      <c r="AJ14" s="13" t="str">
        <f aca="false">TEXT(AI14/31,"0%")</f>
        <v>55%</v>
      </c>
      <c r="AK14" s="13"/>
      <c r="AL14" s="13"/>
    </row>
    <row r="15" customFormat="false" ht="15" hidden="false" customHeight="false" outlineLevel="0" collapsed="false">
      <c r="A15" s="1"/>
      <c r="B15" s="60" t="s">
        <v>106</v>
      </c>
      <c r="C15" s="61" t="s">
        <v>60</v>
      </c>
      <c r="D15" s="61" t="s">
        <v>69</v>
      </c>
      <c r="E15" s="61" t="s">
        <v>69</v>
      </c>
      <c r="F15" s="61" t="s">
        <v>69</v>
      </c>
      <c r="G15" s="61" t="s">
        <v>60</v>
      </c>
      <c r="H15" s="61" t="s">
        <v>69</v>
      </c>
      <c r="I15" s="61" t="s">
        <v>69</v>
      </c>
      <c r="J15" s="61" t="s">
        <v>60</v>
      </c>
      <c r="K15" s="61" t="s">
        <v>69</v>
      </c>
      <c r="L15" s="61" t="s">
        <v>69</v>
      </c>
      <c r="M15" s="61" t="s">
        <v>69</v>
      </c>
      <c r="N15" s="61" t="s">
        <v>69</v>
      </c>
      <c r="O15" s="61" t="s">
        <v>60</v>
      </c>
      <c r="P15" s="61" t="s">
        <v>60</v>
      </c>
      <c r="Q15" s="61" t="s">
        <v>69</v>
      </c>
      <c r="R15" s="61" t="s">
        <v>60</v>
      </c>
      <c r="S15" s="61" t="s">
        <v>69</v>
      </c>
      <c r="T15" s="61" t="s">
        <v>69</v>
      </c>
      <c r="U15" s="61" t="s">
        <v>60</v>
      </c>
      <c r="V15" s="61" t="s">
        <v>69</v>
      </c>
      <c r="W15" s="61" t="s">
        <v>69</v>
      </c>
      <c r="X15" s="61" t="s">
        <v>69</v>
      </c>
      <c r="Y15" s="61" t="s">
        <v>69</v>
      </c>
      <c r="Z15" s="61" t="s">
        <v>69</v>
      </c>
      <c r="AA15" s="61" t="s">
        <v>69</v>
      </c>
      <c r="AB15" s="61" t="s">
        <v>69</v>
      </c>
      <c r="AC15" s="61" t="s">
        <v>69</v>
      </c>
      <c r="AD15" s="61" t="s">
        <v>69</v>
      </c>
      <c r="AE15" s="61" t="s">
        <v>69</v>
      </c>
      <c r="AF15" s="61" t="s">
        <v>69</v>
      </c>
      <c r="AG15" s="61" t="s">
        <v>69</v>
      </c>
      <c r="AH15" s="1"/>
      <c r="AI15" s="54" t="n">
        <f aca="false">COUNTIF(C15:AG15,"✓")</f>
        <v>7</v>
      </c>
      <c r="AJ15" s="13" t="str">
        <f aca="false">TEXT(AI15/31,"0%")</f>
        <v>23%</v>
      </c>
      <c r="AK15" s="13"/>
      <c r="AL15" s="13"/>
    </row>
    <row r="16" customFormat="false" ht="15" hidden="false" customHeight="false" outlineLevel="0" collapsed="false">
      <c r="A16" s="1"/>
      <c r="B16" s="60" t="s">
        <v>107</v>
      </c>
      <c r="C16" s="61" t="s">
        <v>60</v>
      </c>
      <c r="D16" s="61" t="s">
        <v>60</v>
      </c>
      <c r="E16" s="61" t="s">
        <v>60</v>
      </c>
      <c r="F16" s="61" t="s">
        <v>69</v>
      </c>
      <c r="G16" s="61" t="s">
        <v>69</v>
      </c>
      <c r="H16" s="61" t="s">
        <v>60</v>
      </c>
      <c r="I16" s="61" t="s">
        <v>69</v>
      </c>
      <c r="J16" s="61" t="s">
        <v>60</v>
      </c>
      <c r="K16" s="61" t="s">
        <v>69</v>
      </c>
      <c r="L16" s="61" t="s">
        <v>69</v>
      </c>
      <c r="M16" s="61" t="s">
        <v>60</v>
      </c>
      <c r="N16" s="61" t="s">
        <v>60</v>
      </c>
      <c r="O16" s="61" t="s">
        <v>60</v>
      </c>
      <c r="P16" s="61" t="s">
        <v>60</v>
      </c>
      <c r="Q16" s="61" t="s">
        <v>60</v>
      </c>
      <c r="R16" s="61" t="s">
        <v>60</v>
      </c>
      <c r="S16" s="61" t="s">
        <v>60</v>
      </c>
      <c r="T16" s="61" t="s">
        <v>60</v>
      </c>
      <c r="U16" s="61" t="s">
        <v>69</v>
      </c>
      <c r="V16" s="61" t="s">
        <v>69</v>
      </c>
      <c r="W16" s="61" t="s">
        <v>69</v>
      </c>
      <c r="X16" s="61" t="s">
        <v>69</v>
      </c>
      <c r="Y16" s="61" t="s">
        <v>69</v>
      </c>
      <c r="Z16" s="61" t="s">
        <v>69</v>
      </c>
      <c r="AA16" s="61" t="s">
        <v>69</v>
      </c>
      <c r="AB16" s="61" t="s">
        <v>69</v>
      </c>
      <c r="AC16" s="61" t="s">
        <v>69</v>
      </c>
      <c r="AD16" s="61" t="s">
        <v>69</v>
      </c>
      <c r="AE16" s="61" t="s">
        <v>69</v>
      </c>
      <c r="AF16" s="61" t="s">
        <v>69</v>
      </c>
      <c r="AG16" s="61" t="s">
        <v>69</v>
      </c>
      <c r="AH16" s="1"/>
      <c r="AI16" s="54" t="n">
        <f aca="false">COUNTIF(C16:AG16,"✓")</f>
        <v>13</v>
      </c>
      <c r="AJ16" s="13" t="str">
        <f aca="false">TEXT(AI16/31,"0%")</f>
        <v>42%</v>
      </c>
      <c r="AK16" s="13"/>
      <c r="AL16" s="13"/>
    </row>
    <row r="17" customFormat="false" ht="15" hidden="false" customHeight="false" outlineLevel="0" collapsed="false">
      <c r="A17" s="1"/>
      <c r="B17" s="60" t="s">
        <v>108</v>
      </c>
      <c r="C17" s="61" t="s">
        <v>69</v>
      </c>
      <c r="D17" s="61" t="s">
        <v>60</v>
      </c>
      <c r="E17" s="61" t="s">
        <v>69</v>
      </c>
      <c r="F17" s="61" t="s">
        <v>69</v>
      </c>
      <c r="G17" s="61" t="s">
        <v>69</v>
      </c>
      <c r="H17" s="61" t="s">
        <v>60</v>
      </c>
      <c r="I17" s="61" t="s">
        <v>69</v>
      </c>
      <c r="J17" s="61" t="s">
        <v>69</v>
      </c>
      <c r="K17" s="61" t="s">
        <v>69</v>
      </c>
      <c r="L17" s="61" t="s">
        <v>60</v>
      </c>
      <c r="M17" s="61" t="s">
        <v>69</v>
      </c>
      <c r="N17" s="61" t="s">
        <v>60</v>
      </c>
      <c r="O17" s="61" t="s">
        <v>60</v>
      </c>
      <c r="P17" s="61" t="s">
        <v>69</v>
      </c>
      <c r="Q17" s="61" t="s">
        <v>69</v>
      </c>
      <c r="R17" s="61" t="s">
        <v>69</v>
      </c>
      <c r="S17" s="61" t="s">
        <v>69</v>
      </c>
      <c r="T17" s="61" t="s">
        <v>69</v>
      </c>
      <c r="U17" s="61" t="s">
        <v>60</v>
      </c>
      <c r="V17" s="61" t="s">
        <v>69</v>
      </c>
      <c r="W17" s="61" t="s">
        <v>69</v>
      </c>
      <c r="X17" s="61" t="s">
        <v>69</v>
      </c>
      <c r="Y17" s="61" t="s">
        <v>69</v>
      </c>
      <c r="Z17" s="61" t="s">
        <v>69</v>
      </c>
      <c r="AA17" s="61" t="s">
        <v>69</v>
      </c>
      <c r="AB17" s="61" t="s">
        <v>69</v>
      </c>
      <c r="AC17" s="61" t="s">
        <v>69</v>
      </c>
      <c r="AD17" s="61" t="s">
        <v>69</v>
      </c>
      <c r="AE17" s="61" t="s">
        <v>69</v>
      </c>
      <c r="AF17" s="61" t="s">
        <v>69</v>
      </c>
      <c r="AG17" s="61" t="s">
        <v>69</v>
      </c>
      <c r="AH17" s="1"/>
      <c r="AI17" s="54" t="n">
        <f aca="false">COUNTIF(C17:AG17,"✓")</f>
        <v>6</v>
      </c>
      <c r="AJ17" s="13" t="str">
        <f aca="false">TEXT(AI17/31,"0%")</f>
        <v>19%</v>
      </c>
      <c r="AK17" s="13"/>
      <c r="AL17" s="13"/>
    </row>
    <row r="18" customFormat="false" ht="15" hidden="false" customHeight="false" outlineLevel="0" collapsed="false">
      <c r="A18" s="1"/>
      <c r="B18" s="60" t="s">
        <v>109</v>
      </c>
      <c r="C18" s="61" t="s">
        <v>69</v>
      </c>
      <c r="D18" s="61" t="s">
        <v>69</v>
      </c>
      <c r="E18" s="61" t="s">
        <v>60</v>
      </c>
      <c r="F18" s="61" t="s">
        <v>60</v>
      </c>
      <c r="G18" s="61" t="s">
        <v>60</v>
      </c>
      <c r="H18" s="61" t="s">
        <v>60</v>
      </c>
      <c r="I18" s="61" t="s">
        <v>60</v>
      </c>
      <c r="J18" s="61" t="s">
        <v>60</v>
      </c>
      <c r="K18" s="61" t="s">
        <v>60</v>
      </c>
      <c r="L18" s="61" t="s">
        <v>69</v>
      </c>
      <c r="M18" s="61" t="s">
        <v>69</v>
      </c>
      <c r="N18" s="61" t="s">
        <v>60</v>
      </c>
      <c r="O18" s="61" t="s">
        <v>69</v>
      </c>
      <c r="P18" s="61" t="s">
        <v>60</v>
      </c>
      <c r="Q18" s="61" t="s">
        <v>60</v>
      </c>
      <c r="R18" s="61" t="s">
        <v>69</v>
      </c>
      <c r="S18" s="61" t="s">
        <v>69</v>
      </c>
      <c r="T18" s="61" t="s">
        <v>60</v>
      </c>
      <c r="U18" s="61" t="s">
        <v>69</v>
      </c>
      <c r="V18" s="61" t="s">
        <v>69</v>
      </c>
      <c r="W18" s="61" t="s">
        <v>69</v>
      </c>
      <c r="X18" s="61" t="s">
        <v>69</v>
      </c>
      <c r="Y18" s="61" t="s">
        <v>69</v>
      </c>
      <c r="Z18" s="61" t="s">
        <v>69</v>
      </c>
      <c r="AA18" s="61" t="s">
        <v>69</v>
      </c>
      <c r="AB18" s="61" t="s">
        <v>69</v>
      </c>
      <c r="AC18" s="61" t="s">
        <v>69</v>
      </c>
      <c r="AD18" s="61" t="s">
        <v>69</v>
      </c>
      <c r="AE18" s="61" t="s">
        <v>69</v>
      </c>
      <c r="AF18" s="61" t="s">
        <v>69</v>
      </c>
      <c r="AG18" s="61" t="s">
        <v>69</v>
      </c>
      <c r="AH18" s="1"/>
      <c r="AI18" s="54" t="n">
        <f aca="false">COUNTIF(C18:AG18,"✓")</f>
        <v>11</v>
      </c>
      <c r="AJ18" s="13" t="str">
        <f aca="false">TEXT(AI18/31,"0%")</f>
        <v>35%</v>
      </c>
      <c r="AK18" s="13"/>
      <c r="AL18" s="13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customFormat="false" ht="15" hidden="false" customHeight="false" outlineLevel="0" collapsed="false">
      <c r="A21" s="1"/>
      <c r="B21" s="14" t="s">
        <v>110</v>
      </c>
      <c r="C21" s="14"/>
      <c r="D21" s="14"/>
      <c r="E21" s="14"/>
      <c r="F21" s="1"/>
      <c r="G21" s="14" t="s">
        <v>111</v>
      </c>
      <c r="H21" s="14"/>
      <c r="I21" s="14"/>
      <c r="J21" s="14"/>
      <c r="K21" s="1"/>
      <c r="L21" s="14" t="s">
        <v>112</v>
      </c>
      <c r="M21" s="14"/>
      <c r="N21" s="14"/>
      <c r="O21" s="14"/>
      <c r="P21" s="1"/>
      <c r="Q21" s="14" t="s">
        <v>113</v>
      </c>
      <c r="R21" s="14"/>
      <c r="S21" s="14"/>
      <c r="T21" s="14"/>
      <c r="U21" s="14"/>
      <c r="V21" s="1"/>
      <c r="W21" s="14" t="s">
        <v>114</v>
      </c>
      <c r="X21" s="14"/>
      <c r="Y21" s="14"/>
      <c r="Z21" s="14"/>
      <c r="AA21" s="14"/>
      <c r="AB21" s="14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customFormat="false" ht="15" hidden="false" customHeight="false" outlineLevel="0" collapsed="false">
      <c r="A22" s="1"/>
      <c r="B22" s="37" t="s">
        <v>64</v>
      </c>
      <c r="C22" s="37" t="s">
        <v>115</v>
      </c>
      <c r="D22" s="37"/>
      <c r="E22" s="37"/>
      <c r="F22" s="1"/>
      <c r="G22" s="37" t="s">
        <v>64</v>
      </c>
      <c r="H22" s="37" t="s">
        <v>116</v>
      </c>
      <c r="I22" s="37" t="s">
        <v>117</v>
      </c>
      <c r="J22" s="37"/>
      <c r="K22" s="1"/>
      <c r="L22" s="37" t="s">
        <v>64</v>
      </c>
      <c r="M22" s="37" t="s">
        <v>118</v>
      </c>
      <c r="N22" s="37" t="s">
        <v>119</v>
      </c>
      <c r="O22" s="37"/>
      <c r="P22" s="1"/>
      <c r="Q22" s="37" t="s">
        <v>64</v>
      </c>
      <c r="R22" s="37" t="s">
        <v>120</v>
      </c>
      <c r="S22" s="37"/>
      <c r="T22" s="37" t="s">
        <v>121</v>
      </c>
      <c r="U22" s="37" t="s">
        <v>60</v>
      </c>
      <c r="V22" s="1"/>
      <c r="W22" s="45" t="s">
        <v>60</v>
      </c>
      <c r="X22" s="62" t="s">
        <v>122</v>
      </c>
      <c r="Y22" s="62"/>
      <c r="Z22" s="62"/>
      <c r="AA22" s="62"/>
      <c r="AB22" s="62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customFormat="false" ht="15" hidden="false" customHeight="false" outlineLevel="0" collapsed="false">
      <c r="A23" s="1"/>
      <c r="B23" s="54" t="s">
        <v>17</v>
      </c>
      <c r="C23" s="47" t="s">
        <v>123</v>
      </c>
      <c r="D23" s="47"/>
      <c r="E23" s="47"/>
      <c r="F23" s="1"/>
      <c r="G23" s="54" t="s">
        <v>17</v>
      </c>
      <c r="H23" s="63" t="n">
        <v>7</v>
      </c>
      <c r="I23" s="16" t="str">
        <f aca="false">IFERROR(REPT("█",ROUND(MIN(MAX((H23/9),0),1)*12,0))&amp;REPT("░",12-ROUND(MIN(MAX((H23/9),0),1)*12,0)),REPT("░",12))</f>
        <v>█████████░░░</v>
      </c>
      <c r="J23" s="16"/>
      <c r="K23" s="1"/>
      <c r="L23" s="54" t="s">
        <v>17</v>
      </c>
      <c r="M23" s="47" t="n">
        <v>6</v>
      </c>
      <c r="N23" s="64" t="str">
        <f aca="false">IF(M23="","",REPT("●",M23)&amp;REPT("○",MAX(0,8-M23)))</f>
        <v>●●●●●●○○</v>
      </c>
      <c r="O23" s="64"/>
      <c r="P23" s="1"/>
      <c r="Q23" s="54" t="s">
        <v>17</v>
      </c>
      <c r="R23" s="47" t="s">
        <v>124</v>
      </c>
      <c r="S23" s="47"/>
      <c r="T23" s="47" t="n">
        <v>30</v>
      </c>
      <c r="U23" s="65" t="s">
        <v>60</v>
      </c>
      <c r="V23" s="1"/>
      <c r="W23" s="45" t="s">
        <v>60</v>
      </c>
      <c r="X23" s="62" t="s">
        <v>125</v>
      </c>
      <c r="Y23" s="62"/>
      <c r="Z23" s="62"/>
      <c r="AA23" s="62"/>
      <c r="AB23" s="62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customFormat="false" ht="15" hidden="false" customHeight="false" outlineLevel="0" collapsed="false">
      <c r="A24" s="1"/>
      <c r="B24" s="54" t="s">
        <v>18</v>
      </c>
      <c r="C24" s="47" t="s">
        <v>126</v>
      </c>
      <c r="D24" s="47"/>
      <c r="E24" s="47"/>
      <c r="F24" s="1"/>
      <c r="G24" s="54" t="s">
        <v>18</v>
      </c>
      <c r="H24" s="63" t="n">
        <v>6.5</v>
      </c>
      <c r="I24" s="16" t="str">
        <f aca="false">IFERROR(REPT("█",ROUND(MIN(MAX((H24/9),0),1)*12,0))&amp;REPT("░",12-ROUND(MIN(MAX((H24/9),0),1)*12,0)),REPT("░",12))</f>
        <v>█████████░░░</v>
      </c>
      <c r="J24" s="16"/>
      <c r="K24" s="1"/>
      <c r="L24" s="54" t="s">
        <v>18</v>
      </c>
      <c r="M24" s="47" t="n">
        <v>8</v>
      </c>
      <c r="N24" s="64" t="str">
        <f aca="false">IF(M24="","",REPT("●",M24)&amp;REPT("○",MAX(0,8-M24)))</f>
        <v>●●●●●●●●</v>
      </c>
      <c r="O24" s="64"/>
      <c r="P24" s="1"/>
      <c r="Q24" s="54" t="s">
        <v>18</v>
      </c>
      <c r="R24" s="47" t="s">
        <v>127</v>
      </c>
      <c r="S24" s="47"/>
      <c r="T24" s="47" t="n">
        <v>45</v>
      </c>
      <c r="U24" s="65" t="s">
        <v>60</v>
      </c>
      <c r="V24" s="1"/>
      <c r="W24" s="45" t="s">
        <v>69</v>
      </c>
      <c r="X24" s="62" t="s">
        <v>128</v>
      </c>
      <c r="Y24" s="62"/>
      <c r="Z24" s="62"/>
      <c r="AA24" s="62"/>
      <c r="AB24" s="62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customFormat="false" ht="15" hidden="false" customHeight="false" outlineLevel="0" collapsed="false">
      <c r="A25" s="1"/>
      <c r="B25" s="54" t="s">
        <v>19</v>
      </c>
      <c r="C25" s="47" t="s">
        <v>129</v>
      </c>
      <c r="D25" s="47"/>
      <c r="E25" s="47"/>
      <c r="F25" s="1"/>
      <c r="G25" s="54" t="s">
        <v>19</v>
      </c>
      <c r="H25" s="63" t="n">
        <v>8</v>
      </c>
      <c r="I25" s="16" t="str">
        <f aca="false">IFERROR(REPT("█",ROUND(MIN(MAX((H25/9),0),1)*12,0))&amp;REPT("░",12-ROUND(MIN(MAX((H25/9),0),1)*12,0)),REPT("░",12))</f>
        <v>███████████░</v>
      </c>
      <c r="J25" s="16"/>
      <c r="K25" s="1"/>
      <c r="L25" s="54" t="s">
        <v>19</v>
      </c>
      <c r="M25" s="47" t="n">
        <v>5</v>
      </c>
      <c r="N25" s="64" t="str">
        <f aca="false">IF(M25="","",REPT("●",M25)&amp;REPT("○",MAX(0,8-M25)))</f>
        <v>●●●●●○○○</v>
      </c>
      <c r="O25" s="64"/>
      <c r="P25" s="1"/>
      <c r="Q25" s="54" t="s">
        <v>19</v>
      </c>
      <c r="R25" s="47" t="s">
        <v>130</v>
      </c>
      <c r="S25" s="47"/>
      <c r="T25" s="47" t="n">
        <v>20</v>
      </c>
      <c r="U25" s="65" t="s">
        <v>60</v>
      </c>
      <c r="V25" s="1"/>
      <c r="W25" s="45" t="s">
        <v>60</v>
      </c>
      <c r="X25" s="62" t="s">
        <v>131</v>
      </c>
      <c r="Y25" s="62"/>
      <c r="Z25" s="62"/>
      <c r="AA25" s="62"/>
      <c r="AB25" s="62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customFormat="false" ht="15" hidden="false" customHeight="false" outlineLevel="0" collapsed="false">
      <c r="A26" s="1"/>
      <c r="B26" s="54" t="s">
        <v>20</v>
      </c>
      <c r="C26" s="47" t="s">
        <v>123</v>
      </c>
      <c r="D26" s="47"/>
      <c r="E26" s="47"/>
      <c r="F26" s="1"/>
      <c r="G26" s="54" t="s">
        <v>20</v>
      </c>
      <c r="H26" s="63" t="n">
        <v>7.5</v>
      </c>
      <c r="I26" s="16" t="str">
        <f aca="false">IFERROR(REPT("█",ROUND(MIN(MAX((H26/9),0),1)*12,0))&amp;REPT("░",12-ROUND(MIN(MAX((H26/9),0),1)*12,0)),REPT("░",12))</f>
        <v>██████████░░</v>
      </c>
      <c r="J26" s="16"/>
      <c r="K26" s="1"/>
      <c r="L26" s="54" t="s">
        <v>20</v>
      </c>
      <c r="M26" s="47" t="n">
        <v>7</v>
      </c>
      <c r="N26" s="64" t="str">
        <f aca="false">IF(M26="","",REPT("●",M26)&amp;REPT("○",MAX(0,8-M26)))</f>
        <v>●●●●●●●○</v>
      </c>
      <c r="O26" s="64"/>
      <c r="P26" s="1"/>
      <c r="Q26" s="54" t="s">
        <v>20</v>
      </c>
      <c r="R26" s="47" t="s">
        <v>86</v>
      </c>
      <c r="S26" s="47"/>
      <c r="T26" s="47"/>
      <c r="U26" s="65" t="s">
        <v>69</v>
      </c>
      <c r="V26" s="1"/>
      <c r="W26" s="45" t="s">
        <v>69</v>
      </c>
      <c r="X26" s="62" t="s">
        <v>132</v>
      </c>
      <c r="Y26" s="62"/>
      <c r="Z26" s="62"/>
      <c r="AA26" s="62"/>
      <c r="AB26" s="62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customFormat="false" ht="15" hidden="false" customHeight="false" outlineLevel="0" collapsed="false">
      <c r="A27" s="1"/>
      <c r="B27" s="54" t="s">
        <v>21</v>
      </c>
      <c r="C27" s="47" t="s">
        <v>133</v>
      </c>
      <c r="D27" s="47"/>
      <c r="E27" s="47"/>
      <c r="F27" s="1"/>
      <c r="G27" s="54" t="s">
        <v>21</v>
      </c>
      <c r="H27" s="63" t="n">
        <v>6</v>
      </c>
      <c r="I27" s="16" t="str">
        <f aca="false">IFERROR(REPT("█",ROUND(MIN(MAX((H27/9),0),1)*12,0))&amp;REPT("░",12-ROUND(MIN(MAX((H27/9),0),1)*12,0)),REPT("░",12))</f>
        <v>████████░░░░</v>
      </c>
      <c r="J27" s="16"/>
      <c r="K27" s="1"/>
      <c r="L27" s="54" t="s">
        <v>21</v>
      </c>
      <c r="M27" s="47" t="n">
        <v>8</v>
      </c>
      <c r="N27" s="64" t="str">
        <f aca="false">IF(M27="","",REPT("●",M27)&amp;REPT("○",MAX(0,8-M27)))</f>
        <v>●●●●●●●●</v>
      </c>
      <c r="O27" s="64"/>
      <c r="P27" s="1"/>
      <c r="Q27" s="54" t="s">
        <v>21</v>
      </c>
      <c r="R27" s="47" t="s">
        <v>134</v>
      </c>
      <c r="S27" s="47"/>
      <c r="T27" s="47" t="n">
        <v>25</v>
      </c>
      <c r="U27" s="65" t="s">
        <v>60</v>
      </c>
      <c r="V27" s="1"/>
      <c r="W27" s="45" t="s">
        <v>60</v>
      </c>
      <c r="X27" s="62" t="s">
        <v>135</v>
      </c>
      <c r="Y27" s="62"/>
      <c r="Z27" s="62"/>
      <c r="AA27" s="62"/>
      <c r="AB27" s="62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customFormat="false" ht="15" hidden="false" customHeight="false" outlineLevel="0" collapsed="false">
      <c r="A28" s="1"/>
      <c r="B28" s="54" t="s">
        <v>22</v>
      </c>
      <c r="C28" s="47" t="s">
        <v>136</v>
      </c>
      <c r="D28" s="47"/>
      <c r="E28" s="47"/>
      <c r="F28" s="1"/>
      <c r="G28" s="54" t="s">
        <v>22</v>
      </c>
      <c r="H28" s="63" t="n">
        <v>9</v>
      </c>
      <c r="I28" s="16" t="str">
        <f aca="false">IFERROR(REPT("█",ROUND(MIN(MAX((H28/9),0),1)*12,0))&amp;REPT("░",12-ROUND(MIN(MAX((H28/9),0),1)*12,0)),REPT("░",12))</f>
        <v>████████████</v>
      </c>
      <c r="J28" s="16"/>
      <c r="K28" s="1"/>
      <c r="L28" s="54" t="s">
        <v>22</v>
      </c>
      <c r="M28" s="47" t="n">
        <v>4</v>
      </c>
      <c r="N28" s="64" t="str">
        <f aca="false">IF(M28="","",REPT("●",M28)&amp;REPT("○",MAX(0,8-M28)))</f>
        <v>●●●●○○○○</v>
      </c>
      <c r="O28" s="64"/>
      <c r="P28" s="1"/>
      <c r="Q28" s="54" t="s">
        <v>22</v>
      </c>
      <c r="R28" s="47" t="s">
        <v>137</v>
      </c>
      <c r="S28" s="47"/>
      <c r="T28" s="47" t="n">
        <v>40</v>
      </c>
      <c r="U28" s="65" t="s">
        <v>69</v>
      </c>
      <c r="V28" s="1"/>
      <c r="W28" s="45" t="s">
        <v>69</v>
      </c>
      <c r="X28" s="62" t="s">
        <v>138</v>
      </c>
      <c r="Y28" s="62"/>
      <c r="Z28" s="62"/>
      <c r="AA28" s="62"/>
      <c r="AB28" s="62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customFormat="false" ht="15" hidden="false" customHeight="false" outlineLevel="0" collapsed="false">
      <c r="A29" s="1"/>
      <c r="B29" s="54" t="s">
        <v>23</v>
      </c>
      <c r="C29" s="47" t="s">
        <v>126</v>
      </c>
      <c r="D29" s="47"/>
      <c r="E29" s="47"/>
      <c r="F29" s="1"/>
      <c r="G29" s="54" t="s">
        <v>23</v>
      </c>
      <c r="H29" s="63" t="n">
        <v>8</v>
      </c>
      <c r="I29" s="16" t="str">
        <f aca="false">IFERROR(REPT("█",ROUND(MIN(MAX((H29/9),0),1)*12,0))&amp;REPT("░",12-ROUND(MIN(MAX((H29/9),0),1)*12,0)),REPT("░",12))</f>
        <v>███████████░</v>
      </c>
      <c r="J29" s="16"/>
      <c r="K29" s="1"/>
      <c r="L29" s="54" t="s">
        <v>23</v>
      </c>
      <c r="M29" s="47" t="n">
        <v>7</v>
      </c>
      <c r="N29" s="64" t="str">
        <f aca="false">IF(M29="","",REPT("●",M29)&amp;REPT("○",MAX(0,8-M29)))</f>
        <v>●●●●●●●○</v>
      </c>
      <c r="O29" s="64"/>
      <c r="P29" s="1"/>
      <c r="Q29" s="54" t="s">
        <v>23</v>
      </c>
      <c r="R29" s="47" t="s">
        <v>139</v>
      </c>
      <c r="S29" s="47"/>
      <c r="T29" s="47" t="n">
        <v>15</v>
      </c>
      <c r="U29" s="65" t="s">
        <v>69</v>
      </c>
      <c r="V29" s="1"/>
      <c r="W29" s="45" t="s">
        <v>69</v>
      </c>
      <c r="X29" s="62" t="s">
        <v>140</v>
      </c>
      <c r="Y29" s="62"/>
      <c r="Z29" s="62"/>
      <c r="AA29" s="62"/>
      <c r="AB29" s="62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</sheetData>
  <mergeCells count="60">
    <mergeCell ref="B2:AH2"/>
    <mergeCell ref="B3:AH4"/>
    <mergeCell ref="B5:AH5"/>
    <mergeCell ref="B7:AL7"/>
    <mergeCell ref="AJ8:AL8"/>
    <mergeCell ref="AJ9:AL9"/>
    <mergeCell ref="AJ10:AL10"/>
    <mergeCell ref="AJ11:AL11"/>
    <mergeCell ref="AJ12:AL12"/>
    <mergeCell ref="AJ13:AL13"/>
    <mergeCell ref="AJ14:AL14"/>
    <mergeCell ref="AJ15:AL15"/>
    <mergeCell ref="AJ16:AL16"/>
    <mergeCell ref="AJ17:AL17"/>
    <mergeCell ref="AJ18:AL18"/>
    <mergeCell ref="B21:E21"/>
    <mergeCell ref="G21:J21"/>
    <mergeCell ref="L21:O21"/>
    <mergeCell ref="Q21:U21"/>
    <mergeCell ref="W21:AB21"/>
    <mergeCell ref="C22:E22"/>
    <mergeCell ref="I22:J22"/>
    <mergeCell ref="N22:O22"/>
    <mergeCell ref="R22:S22"/>
    <mergeCell ref="X22:AB22"/>
    <mergeCell ref="C23:E23"/>
    <mergeCell ref="I23:J23"/>
    <mergeCell ref="N23:O23"/>
    <mergeCell ref="R23:S23"/>
    <mergeCell ref="X23:AB23"/>
    <mergeCell ref="C24:E24"/>
    <mergeCell ref="I24:J24"/>
    <mergeCell ref="N24:O24"/>
    <mergeCell ref="R24:S24"/>
    <mergeCell ref="X24:AB24"/>
    <mergeCell ref="C25:E25"/>
    <mergeCell ref="I25:J25"/>
    <mergeCell ref="N25:O25"/>
    <mergeCell ref="R25:S25"/>
    <mergeCell ref="X25:AB25"/>
    <mergeCell ref="C26:E26"/>
    <mergeCell ref="I26:J26"/>
    <mergeCell ref="N26:O26"/>
    <mergeCell ref="R26:S26"/>
    <mergeCell ref="X26:AB26"/>
    <mergeCell ref="C27:E27"/>
    <mergeCell ref="I27:J27"/>
    <mergeCell ref="N27:O27"/>
    <mergeCell ref="R27:S27"/>
    <mergeCell ref="X27:AB27"/>
    <mergeCell ref="C28:E28"/>
    <mergeCell ref="I28:J28"/>
    <mergeCell ref="N28:O28"/>
    <mergeCell ref="R28:S28"/>
    <mergeCell ref="X28:AB28"/>
    <mergeCell ref="C29:E29"/>
    <mergeCell ref="I29:J29"/>
    <mergeCell ref="N29:O29"/>
    <mergeCell ref="R29:S29"/>
    <mergeCell ref="X29:AB29"/>
  </mergeCells>
  <conditionalFormatting sqref="C9:AG18">
    <cfRule type="cellIs" priority="2" operator="equal" aboveAverage="0" equalAverage="0" bottom="0" percent="0" rank="0" text="" dxfId="6">
      <formula>"✓"</formula>
    </cfRule>
  </conditionalFormatting>
  <conditionalFormatting sqref="C23:E29">
    <cfRule type="cellIs" priority="3" operator="equal" aboveAverage="0" equalAverage="0" bottom="0" percent="0" rank="0" text="" dxfId="0">
      <formula>"Amazing"</formula>
    </cfRule>
    <cfRule type="cellIs" priority="4" operator="equal" aboveAverage="0" equalAverage="0" bottom="0" percent="0" rank="0" text="" dxfId="1">
      <formula>"Happy"</formula>
    </cfRule>
    <cfRule type="cellIs" priority="5" operator="equal" aboveAverage="0" equalAverage="0" bottom="0" percent="0" rank="0" text="" dxfId="2">
      <formula>"Calm"</formula>
    </cfRule>
    <cfRule type="cellIs" priority="6" operator="equal" aboveAverage="0" equalAverage="0" bottom="0" percent="0" rank="0" text="" dxfId="3">
      <formula>"Meh"</formula>
    </cfRule>
    <cfRule type="cellIs" priority="7" operator="equal" aboveAverage="0" equalAverage="0" bottom="0" percent="0" rank="0" text="" dxfId="4">
      <formula>"Sad"</formula>
    </cfRule>
    <cfRule type="cellIs" priority="8" operator="equal" aboveAverage="0" equalAverage="0" bottom="0" percent="0" rank="0" text="" dxfId="5">
      <formula>"Stressed"</formula>
    </cfRule>
  </conditionalFormatting>
  <conditionalFormatting sqref="U23:U29">
    <cfRule type="cellIs" priority="9" operator="equal" aboveAverage="0" equalAverage="0" bottom="0" percent="0" rank="0" text="" dxfId="10">
      <formula>"✓"</formula>
    </cfRule>
  </conditionalFormatting>
  <conditionalFormatting sqref="W22:W29">
    <cfRule type="cellIs" priority="10" operator="equal" aboveAverage="0" equalAverage="0" bottom="0" percent="0" rank="0" text="" dxfId="11">
      <formula>"✓"</formula>
    </cfRule>
  </conditionalFormatting>
  <dataValidations count="4">
    <dataValidation allowBlank="true" errorStyle="stop" operator="between" showDropDown="false" showErrorMessage="false" showInputMessage="false" sqref="C9:AG18" type="list">
      <formula1>"☐,✓"</formula1>
      <formula2>0</formula2>
    </dataValidation>
    <dataValidation allowBlank="true" errorStyle="stop" operator="between" showDropDown="false" showErrorMessage="false" showInputMessage="false" sqref="C23:C29" type="list">
      <formula1>"Amazing,Happy,Calm,Meh,Sad,Stressed"</formula1>
      <formula2>0</formula2>
    </dataValidation>
    <dataValidation allowBlank="true" errorStyle="stop" operator="between" showDropDown="false" showErrorMessage="false" showInputMessage="false" sqref="U23:U29" type="list">
      <formula1>"☐,✓"</formula1>
      <formula2>0</formula2>
    </dataValidation>
    <dataValidation allowBlank="true" errorStyle="stop" operator="between" showDropDown="false" showErrorMessage="false" showInputMessage="false" sqref="W22:W29" type="list">
      <formula1>"☐,✓"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BE9C9"/>
    <pageSetUpPr fitToPage="false"/>
  </sheetPr>
  <dimension ref="A1:N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16"/>
    <col collapsed="false" customWidth="true" hidden="false" outlineLevel="0" max="6" min="4" style="0" width="12"/>
    <col collapsed="false" customWidth="true" hidden="false" outlineLevel="0" max="7" min="7" style="0" width="3"/>
    <col collapsed="false" customWidth="true" hidden="false" outlineLevel="0" max="8" min="8" style="0" width="7"/>
    <col collapsed="false" customWidth="true" hidden="false" outlineLevel="0" max="9" min="9" style="0" width="15"/>
    <col collapsed="false" customWidth="true" hidden="false" outlineLevel="0" max="13" min="10" style="0" width="12"/>
    <col collapsed="false" customWidth="true" hidden="false" outlineLevel="0" max="14" min="14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7.5" hidden="false" customHeight="true" outlineLevel="0" collapsed="false">
      <c r="A2" s="1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"/>
    </row>
    <row r="3" customFormat="false" ht="19.5" hidden="false" customHeight="true" outlineLevel="0" collapsed="false">
      <c r="A3" s="1"/>
      <c r="B3" s="35" t="s">
        <v>141</v>
      </c>
      <c r="C3" s="35"/>
      <c r="D3" s="35"/>
      <c r="E3" s="35"/>
      <c r="F3" s="35"/>
      <c r="G3" s="35"/>
      <c r="H3" s="1"/>
      <c r="I3" s="66" t="str">
        <f aca="true">TEXT(TODAY(),"dddd")&amp;"  ·  "&amp;TEXT(TODAY(),"d mmmm yyyy")</f>
        <v>Wednesday  ·  17 June 2026</v>
      </c>
      <c r="J3" s="66"/>
      <c r="K3" s="66"/>
      <c r="L3" s="66"/>
      <c r="M3" s="66"/>
      <c r="N3" s="1"/>
    </row>
    <row r="4" customFormat="false" ht="19.5" hidden="false" customHeight="true" outlineLevel="0" collapsed="false">
      <c r="A4" s="1"/>
      <c r="B4" s="35"/>
      <c r="C4" s="35"/>
      <c r="D4" s="35"/>
      <c r="E4" s="35"/>
      <c r="F4" s="35"/>
      <c r="G4" s="35"/>
      <c r="H4" s="1"/>
      <c r="I4" s="66"/>
      <c r="J4" s="66"/>
      <c r="K4" s="66"/>
      <c r="L4" s="66"/>
      <c r="M4" s="66"/>
      <c r="N4" s="1"/>
    </row>
    <row r="5" customFormat="false" ht="15.75" hidden="false" customHeight="true" outlineLevel="0" collapsed="false">
      <c r="A5" s="1"/>
      <c r="B5" s="36" t="s">
        <v>142</v>
      </c>
      <c r="C5" s="36"/>
      <c r="D5" s="36"/>
      <c r="E5" s="36"/>
      <c r="F5" s="36"/>
      <c r="G5" s="36"/>
      <c r="H5" s="1"/>
      <c r="I5" s="1"/>
      <c r="J5" s="1"/>
      <c r="K5" s="1"/>
      <c r="L5" s="1"/>
      <c r="M5" s="1"/>
      <c r="N5" s="1"/>
    </row>
    <row r="6" customFormat="false" ht="7.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5" hidden="false" customHeight="false" outlineLevel="0" collapsed="false">
      <c r="A7" s="1"/>
      <c r="B7" s="14" t="s">
        <v>143</v>
      </c>
      <c r="C7" s="14"/>
      <c r="D7" s="14"/>
      <c r="E7" s="14"/>
      <c r="F7" s="14"/>
      <c r="G7" s="1"/>
      <c r="H7" s="14" t="s">
        <v>144</v>
      </c>
      <c r="I7" s="14"/>
      <c r="J7" s="14"/>
      <c r="K7" s="14"/>
      <c r="L7" s="14"/>
      <c r="M7" s="14"/>
      <c r="N7" s="1"/>
    </row>
    <row r="8" customFormat="false" ht="15" hidden="false" customHeight="false" outlineLevel="0" collapsed="false">
      <c r="A8" s="1"/>
      <c r="B8" s="67" t="s">
        <v>145</v>
      </c>
      <c r="C8" s="56" t="s">
        <v>146</v>
      </c>
      <c r="D8" s="56"/>
      <c r="E8" s="56"/>
      <c r="F8" s="56"/>
      <c r="G8" s="1"/>
      <c r="H8" s="68" t="s">
        <v>147</v>
      </c>
      <c r="I8" s="46" t="s">
        <v>148</v>
      </c>
      <c r="J8" s="46"/>
      <c r="K8" s="46"/>
      <c r="L8" s="46"/>
      <c r="M8" s="46"/>
      <c r="N8" s="1"/>
    </row>
    <row r="9" customFormat="false" ht="15" hidden="false" customHeight="false" outlineLevel="0" collapsed="false">
      <c r="A9" s="1"/>
      <c r="B9" s="67" t="s">
        <v>149</v>
      </c>
      <c r="C9" s="56" t="s">
        <v>150</v>
      </c>
      <c r="D9" s="56"/>
      <c r="E9" s="56"/>
      <c r="F9" s="56"/>
      <c r="G9" s="1"/>
      <c r="H9" s="68" t="s">
        <v>151</v>
      </c>
      <c r="I9" s="46" t="s">
        <v>152</v>
      </c>
      <c r="J9" s="46"/>
      <c r="K9" s="46"/>
      <c r="L9" s="46"/>
      <c r="M9" s="46"/>
      <c r="N9" s="1"/>
    </row>
    <row r="10" customFormat="false" ht="15" hidden="false" customHeight="false" outlineLevel="0" collapsed="false">
      <c r="A10" s="1"/>
      <c r="B10" s="67" t="s">
        <v>153</v>
      </c>
      <c r="C10" s="56" t="s">
        <v>154</v>
      </c>
      <c r="D10" s="56"/>
      <c r="E10" s="56"/>
      <c r="F10" s="56"/>
      <c r="G10" s="1"/>
      <c r="H10" s="68" t="s">
        <v>155</v>
      </c>
      <c r="I10" s="46" t="s">
        <v>156</v>
      </c>
      <c r="J10" s="46"/>
      <c r="K10" s="46"/>
      <c r="L10" s="46"/>
      <c r="M10" s="46"/>
      <c r="N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68" t="s">
        <v>157</v>
      </c>
      <c r="I11" s="46" t="s">
        <v>158</v>
      </c>
      <c r="J11" s="46"/>
      <c r="K11" s="46"/>
      <c r="L11" s="46"/>
      <c r="M11" s="46"/>
      <c r="N11" s="1"/>
    </row>
    <row r="12" customFormat="false" ht="15" hidden="false" customHeight="false" outlineLevel="0" collapsed="false">
      <c r="A12" s="1"/>
      <c r="B12" s="14" t="s">
        <v>159</v>
      </c>
      <c r="C12" s="14"/>
      <c r="D12" s="14"/>
      <c r="E12" s="14"/>
      <c r="F12" s="14"/>
      <c r="G12" s="1"/>
      <c r="H12" s="1"/>
      <c r="I12" s="1"/>
      <c r="J12" s="1"/>
      <c r="K12" s="1"/>
      <c r="L12" s="1"/>
      <c r="M12" s="1"/>
      <c r="N12" s="1"/>
    </row>
    <row r="13" customFormat="false" ht="15" hidden="false" customHeight="false" outlineLevel="0" collapsed="false">
      <c r="A13" s="1"/>
      <c r="B13" s="45" t="s">
        <v>60</v>
      </c>
      <c r="C13" s="46" t="s">
        <v>160</v>
      </c>
      <c r="D13" s="46"/>
      <c r="E13" s="46"/>
      <c r="F13" s="46"/>
      <c r="G13" s="1"/>
      <c r="H13" s="14" t="s">
        <v>161</v>
      </c>
      <c r="I13" s="14"/>
      <c r="J13" s="14"/>
      <c r="K13" s="14"/>
      <c r="L13" s="14"/>
      <c r="M13" s="14"/>
      <c r="N13" s="1"/>
    </row>
    <row r="14" customFormat="false" ht="17.35" hidden="false" customHeight="false" outlineLevel="0" collapsed="false">
      <c r="A14" s="1"/>
      <c r="B14" s="45" t="s">
        <v>69</v>
      </c>
      <c r="C14" s="46" t="s">
        <v>162</v>
      </c>
      <c r="D14" s="46"/>
      <c r="E14" s="46"/>
      <c r="F14" s="46"/>
      <c r="G14" s="1"/>
      <c r="H14" s="69" t="str">
        <f aca="false">IF(M16="",REPT("○  ",8),REPT("●  ",M16)&amp;REPT("○  ",MAX(0,8-M16)))</f>
        <v>●  ●  ●  ●  ●  ●  ○  ○  </v>
      </c>
      <c r="I14" s="69"/>
      <c r="J14" s="69"/>
      <c r="K14" s="69"/>
      <c r="L14" s="69"/>
      <c r="M14" s="69"/>
      <c r="N14" s="1"/>
    </row>
    <row r="15" customFormat="false" ht="15" hidden="false" customHeight="false" outlineLevel="0" collapsed="false">
      <c r="A15" s="1"/>
      <c r="B15" s="45" t="s">
        <v>60</v>
      </c>
      <c r="C15" s="46" t="s">
        <v>163</v>
      </c>
      <c r="D15" s="46"/>
      <c r="E15" s="46"/>
      <c r="F15" s="46"/>
      <c r="G15" s="1"/>
      <c r="H15" s="70" t="str">
        <f aca="false">IF(M16="","0 / 8 — keep sipping 💧",M16&amp;" / 8 — "&amp;IF(M16&gt;=8,"glowing ✨","keep sipping 💧"))</f>
        <v>6 / 8 — keep sipping 💧</v>
      </c>
      <c r="I15" s="70"/>
      <c r="J15" s="70"/>
      <c r="K15" s="70"/>
      <c r="L15" s="70"/>
      <c r="M15" s="70"/>
      <c r="N15" s="1"/>
    </row>
    <row r="16" customFormat="false" ht="15" hidden="false" customHeight="false" outlineLevel="0" collapsed="false">
      <c r="A16" s="1"/>
      <c r="B16" s="45" t="s">
        <v>69</v>
      </c>
      <c r="C16" s="46" t="s">
        <v>164</v>
      </c>
      <c r="D16" s="46"/>
      <c r="E16" s="46"/>
      <c r="F16" s="46"/>
      <c r="G16" s="1"/>
      <c r="H16" s="71" t="s">
        <v>165</v>
      </c>
      <c r="I16" s="71"/>
      <c r="J16" s="71"/>
      <c r="K16" s="71"/>
      <c r="L16" s="71"/>
      <c r="M16" s="72" t="n">
        <v>6</v>
      </c>
      <c r="N16" s="1"/>
    </row>
    <row r="17" customFormat="false" ht="15" hidden="false" customHeight="false" outlineLevel="0" collapsed="false">
      <c r="A17" s="1"/>
      <c r="B17" s="45" t="s">
        <v>69</v>
      </c>
      <c r="C17" s="46" t="s">
        <v>166</v>
      </c>
      <c r="D17" s="46"/>
      <c r="E17" s="46"/>
      <c r="F17" s="46"/>
      <c r="G17" s="1"/>
      <c r="H17" s="14" t="s">
        <v>167</v>
      </c>
      <c r="I17" s="14"/>
      <c r="J17" s="14"/>
      <c r="K17" s="14"/>
      <c r="L17" s="14"/>
      <c r="M17" s="14"/>
      <c r="N17" s="1"/>
    </row>
    <row r="18" customFormat="false" ht="15" hidden="false" customHeight="true" outlineLevel="0" collapsed="false">
      <c r="A18" s="1"/>
      <c r="B18" s="45" t="s">
        <v>60</v>
      </c>
      <c r="C18" s="46" t="s">
        <v>168</v>
      </c>
      <c r="D18" s="46"/>
      <c r="E18" s="46"/>
      <c r="F18" s="46"/>
      <c r="G18" s="1"/>
      <c r="H18" s="73" t="s">
        <v>169</v>
      </c>
      <c r="I18" s="73"/>
      <c r="J18" s="73"/>
      <c r="K18" s="73"/>
      <c r="L18" s="73"/>
      <c r="M18" s="73"/>
      <c r="N18" s="1"/>
    </row>
    <row r="19" customFormat="false" ht="15" hidden="false" customHeight="false" outlineLevel="0" collapsed="false">
      <c r="A19" s="1"/>
      <c r="B19" s="45" t="s">
        <v>69</v>
      </c>
      <c r="C19" s="46" t="s">
        <v>170</v>
      </c>
      <c r="D19" s="46"/>
      <c r="E19" s="46"/>
      <c r="F19" s="46"/>
      <c r="G19" s="1"/>
      <c r="H19" s="73"/>
      <c r="I19" s="73"/>
      <c r="J19" s="73"/>
      <c r="K19" s="73"/>
      <c r="L19" s="73"/>
      <c r="M19" s="73"/>
      <c r="N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73"/>
      <c r="I20" s="73"/>
      <c r="J20" s="73"/>
      <c r="K20" s="73"/>
      <c r="L20" s="73"/>
      <c r="M20" s="73"/>
      <c r="N20" s="1"/>
    </row>
    <row r="21" customFormat="false" ht="15" hidden="false" customHeight="false" outlineLevel="0" collapsed="false">
      <c r="A21" s="1"/>
      <c r="B21" s="14" t="s">
        <v>171</v>
      </c>
      <c r="C21" s="14"/>
      <c r="D21" s="14"/>
      <c r="E21" s="14"/>
      <c r="F21" s="14"/>
      <c r="G21" s="1"/>
      <c r="H21" s="73"/>
      <c r="I21" s="73"/>
      <c r="J21" s="73"/>
      <c r="K21" s="73"/>
      <c r="L21" s="73"/>
      <c r="M21" s="73"/>
      <c r="N21" s="1"/>
    </row>
    <row r="22" customFormat="false" ht="15" hidden="false" customHeight="false" outlineLevel="0" collapsed="false">
      <c r="A22" s="1"/>
      <c r="B22" s="54" t="s">
        <v>172</v>
      </c>
      <c r="C22" s="46" t="s">
        <v>173</v>
      </c>
      <c r="D22" s="46"/>
      <c r="E22" s="46"/>
      <c r="F22" s="46"/>
      <c r="G22" s="1"/>
      <c r="H22" s="1"/>
      <c r="I22" s="1"/>
      <c r="J22" s="1"/>
      <c r="K22" s="1"/>
      <c r="L22" s="1"/>
      <c r="M22" s="1"/>
      <c r="N22" s="1"/>
    </row>
    <row r="23" customFormat="false" ht="15" hidden="false" customHeight="false" outlineLevel="0" collapsed="false">
      <c r="A23" s="1"/>
      <c r="B23" s="54" t="s">
        <v>174</v>
      </c>
      <c r="C23" s="46" t="s">
        <v>175</v>
      </c>
      <c r="D23" s="46"/>
      <c r="E23" s="46"/>
      <c r="F23" s="46"/>
      <c r="G23" s="1"/>
      <c r="H23" s="14" t="s">
        <v>176</v>
      </c>
      <c r="I23" s="14"/>
      <c r="J23" s="14"/>
      <c r="K23" s="14"/>
      <c r="L23" s="14"/>
      <c r="M23" s="14"/>
      <c r="N23" s="1"/>
    </row>
    <row r="24" customFormat="false" ht="15" hidden="false" customHeight="false" outlineLevel="0" collapsed="false">
      <c r="A24" s="1"/>
      <c r="B24" s="54" t="s">
        <v>177</v>
      </c>
      <c r="C24" s="46" t="s">
        <v>178</v>
      </c>
      <c r="D24" s="46"/>
      <c r="E24" s="46"/>
      <c r="F24" s="46"/>
      <c r="G24" s="1"/>
      <c r="H24" s="68" t="s">
        <v>179</v>
      </c>
      <c r="I24" s="46" t="s">
        <v>180</v>
      </c>
      <c r="J24" s="46"/>
      <c r="K24" s="46"/>
      <c r="L24" s="46"/>
      <c r="M24" s="46"/>
      <c r="N24" s="1"/>
    </row>
    <row r="25" customFormat="false" ht="15" hidden="false" customHeight="false" outlineLevel="0" collapsed="false">
      <c r="A25" s="1"/>
      <c r="B25" s="54" t="s">
        <v>181</v>
      </c>
      <c r="C25" s="46" t="s">
        <v>182</v>
      </c>
      <c r="D25" s="46"/>
      <c r="E25" s="46"/>
      <c r="F25" s="46"/>
      <c r="G25" s="1"/>
      <c r="H25" s="68" t="s">
        <v>183</v>
      </c>
      <c r="I25" s="46" t="s">
        <v>184</v>
      </c>
      <c r="J25" s="46"/>
      <c r="K25" s="46"/>
      <c r="L25" s="46"/>
      <c r="M25" s="46"/>
      <c r="N25" s="1"/>
    </row>
    <row r="26" customFormat="false" ht="15" hidden="false" customHeight="false" outlineLevel="0" collapsed="false">
      <c r="A26" s="1"/>
      <c r="B26" s="54" t="s">
        <v>83</v>
      </c>
      <c r="C26" s="46" t="s">
        <v>185</v>
      </c>
      <c r="D26" s="46"/>
      <c r="E26" s="46"/>
      <c r="F26" s="46"/>
      <c r="G26" s="1"/>
      <c r="H26" s="68" t="s">
        <v>115</v>
      </c>
      <c r="I26" s="46" t="s">
        <v>123</v>
      </c>
      <c r="J26" s="46"/>
      <c r="K26" s="46"/>
      <c r="L26" s="46"/>
      <c r="M26" s="46"/>
      <c r="N26" s="1"/>
    </row>
    <row r="27" customFormat="false" ht="15" hidden="false" customHeight="false" outlineLevel="0" collapsed="false">
      <c r="A27" s="1"/>
      <c r="B27" s="54" t="s">
        <v>87</v>
      </c>
      <c r="C27" s="46" t="s">
        <v>186</v>
      </c>
      <c r="D27" s="46"/>
      <c r="E27" s="46"/>
      <c r="F27" s="46"/>
      <c r="G27" s="1"/>
      <c r="H27" s="68" t="s">
        <v>187</v>
      </c>
      <c r="I27" s="46" t="s">
        <v>188</v>
      </c>
      <c r="J27" s="46"/>
      <c r="K27" s="46"/>
      <c r="L27" s="46"/>
      <c r="M27" s="46"/>
      <c r="N27" s="1"/>
    </row>
    <row r="28" customFormat="false" ht="15" hidden="false" customHeight="false" outlineLevel="0" collapsed="false">
      <c r="A28" s="1"/>
      <c r="B28" s="54" t="s">
        <v>189</v>
      </c>
      <c r="C28" s="46" t="s">
        <v>190</v>
      </c>
      <c r="D28" s="46"/>
      <c r="E28" s="46"/>
      <c r="F28" s="46"/>
      <c r="G28" s="1"/>
      <c r="H28" s="1"/>
      <c r="I28" s="1"/>
      <c r="J28" s="1"/>
      <c r="K28" s="1"/>
      <c r="L28" s="1"/>
      <c r="M28" s="1"/>
      <c r="N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</sheetData>
  <mergeCells count="40">
    <mergeCell ref="B2:M2"/>
    <mergeCell ref="B3:G4"/>
    <mergeCell ref="I3:M4"/>
    <mergeCell ref="B5:G5"/>
    <mergeCell ref="B7:F7"/>
    <mergeCell ref="H7:M7"/>
    <mergeCell ref="C8:F8"/>
    <mergeCell ref="I8:M8"/>
    <mergeCell ref="C9:F9"/>
    <mergeCell ref="I9:M9"/>
    <mergeCell ref="C10:F10"/>
    <mergeCell ref="I10:M10"/>
    <mergeCell ref="I11:M11"/>
    <mergeCell ref="B12:F12"/>
    <mergeCell ref="C13:F13"/>
    <mergeCell ref="H13:M13"/>
    <mergeCell ref="C14:F14"/>
    <mergeCell ref="H14:M14"/>
    <mergeCell ref="C15:F15"/>
    <mergeCell ref="H15:M15"/>
    <mergeCell ref="C16:F16"/>
    <mergeCell ref="H16:L16"/>
    <mergeCell ref="C17:F17"/>
    <mergeCell ref="H17:M17"/>
    <mergeCell ref="C18:F18"/>
    <mergeCell ref="H18:M21"/>
    <mergeCell ref="C19:F19"/>
    <mergeCell ref="B21:F21"/>
    <mergeCell ref="C22:F22"/>
    <mergeCell ref="C23:F23"/>
    <mergeCell ref="H23:M23"/>
    <mergeCell ref="C24:F24"/>
    <mergeCell ref="I24:M24"/>
    <mergeCell ref="C25:F25"/>
    <mergeCell ref="I25:M25"/>
    <mergeCell ref="C26:F26"/>
    <mergeCell ref="I26:M26"/>
    <mergeCell ref="C27:F27"/>
    <mergeCell ref="I27:M27"/>
    <mergeCell ref="C28:F28"/>
  </mergeCells>
  <conditionalFormatting sqref="B13:B19">
    <cfRule type="cellIs" priority="2" operator="equal" aboveAverage="0" equalAverage="0" bottom="0" percent="0" rank="0" text="" dxfId="6">
      <formula>"✓"</formula>
    </cfRule>
  </conditionalFormatting>
  <conditionalFormatting sqref="I26:M26">
    <cfRule type="cellIs" priority="3" operator="equal" aboveAverage="0" equalAverage="0" bottom="0" percent="0" rank="0" text="" dxfId="0">
      <formula>"Amazing"</formula>
    </cfRule>
    <cfRule type="cellIs" priority="4" operator="equal" aboveAverage="0" equalAverage="0" bottom="0" percent="0" rank="0" text="" dxfId="1">
      <formula>"Happy"</formula>
    </cfRule>
    <cfRule type="cellIs" priority="5" operator="equal" aboveAverage="0" equalAverage="0" bottom="0" percent="0" rank="0" text="" dxfId="2">
      <formula>"Calm"</formula>
    </cfRule>
    <cfRule type="cellIs" priority="6" operator="equal" aboveAverage="0" equalAverage="0" bottom="0" percent="0" rank="0" text="" dxfId="3">
      <formula>"Meh"</formula>
    </cfRule>
    <cfRule type="cellIs" priority="7" operator="equal" aboveAverage="0" equalAverage="0" bottom="0" percent="0" rank="0" text="" dxfId="4">
      <formula>"Sad"</formula>
    </cfRule>
    <cfRule type="cellIs" priority="8" operator="equal" aboveAverage="0" equalAverage="0" bottom="0" percent="0" rank="0" text="" dxfId="5">
      <formula>"Stressed"</formula>
    </cfRule>
  </conditionalFormatting>
  <dataValidations count="2">
    <dataValidation allowBlank="true" errorStyle="stop" operator="between" showDropDown="false" showErrorMessage="false" showInputMessage="false" sqref="B13:B19" type="list">
      <formula1>"☐,✓"</formula1>
      <formula2>0</formula2>
    </dataValidation>
    <dataValidation allowBlank="true" errorStyle="stop" operator="between" showDropDown="false" showErrorMessage="false" showInputMessage="false" sqref="I26:M26" type="list">
      <formula1>"Amazing,Happy,Calm,Meh,Sad,Stressed"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FE2F0"/>
    <pageSetUpPr fitToPage="false"/>
  </sheetPr>
  <dimension ref="A1:N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13"/>
    <col collapsed="false" customWidth="true" hidden="false" outlineLevel="0" max="5" min="4" style="0" width="9"/>
    <col collapsed="false" customWidth="true" hidden="false" outlineLevel="0" max="6" min="6" style="0" width="16"/>
    <col collapsed="false" customWidth="true" hidden="false" outlineLevel="0" max="7" min="7" style="0" width="13"/>
    <col collapsed="false" customWidth="true" hidden="false" outlineLevel="0" max="8" min="8" style="0" width="18"/>
    <col collapsed="false" customWidth="true" hidden="false" outlineLevel="0" max="9" min="9" style="0" width="3"/>
    <col collapsed="false" customWidth="true" hidden="false" outlineLevel="0" max="13" min="10" style="0" width="12"/>
    <col collapsed="false" customWidth="true" hidden="false" outlineLevel="0" max="14" min="14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7.5" hidden="false" customHeight="true" outlineLevel="0" collapsed="false">
      <c r="A2" s="1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"/>
    </row>
    <row r="3" customFormat="false" ht="19.5" hidden="false" customHeight="true" outlineLevel="0" collapsed="false">
      <c r="A3" s="1"/>
      <c r="B3" s="35" t="s">
        <v>191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1"/>
    </row>
    <row r="4" customFormat="false" ht="19.5" hidden="false" customHeight="true" outlineLevel="0" collapsed="false">
      <c r="A4" s="1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1"/>
    </row>
    <row r="5" customFormat="false" ht="15.75" hidden="false" customHeight="true" outlineLevel="0" collapsed="false">
      <c r="A5" s="1"/>
      <c r="B5" s="36" t="s">
        <v>192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1"/>
    </row>
    <row r="6" customFormat="false" ht="7.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5" hidden="false" customHeight="false" outlineLevel="0" collapsed="false">
      <c r="A7" s="1"/>
      <c r="B7" s="14" t="s">
        <v>193</v>
      </c>
      <c r="C7" s="14"/>
      <c r="D7" s="14"/>
      <c r="E7" s="14"/>
      <c r="F7" s="14"/>
      <c r="G7" s="14"/>
      <c r="H7" s="14"/>
      <c r="I7" s="1"/>
      <c r="J7" s="1"/>
      <c r="K7" s="1"/>
      <c r="L7" s="1"/>
      <c r="M7" s="1"/>
      <c r="N7" s="1"/>
    </row>
    <row r="8" customFormat="false" ht="15" hidden="false" customHeight="true" outlineLevel="0" collapsed="false">
      <c r="A8" s="1"/>
      <c r="B8" s="74" t="s">
        <v>194</v>
      </c>
      <c r="C8" s="74"/>
      <c r="D8" s="74"/>
      <c r="E8" s="74"/>
      <c r="F8" s="74"/>
      <c r="G8" s="74"/>
      <c r="H8" s="74"/>
      <c r="I8" s="1"/>
      <c r="J8" s="1"/>
      <c r="K8" s="1"/>
      <c r="L8" s="1"/>
      <c r="M8" s="1"/>
      <c r="N8" s="1"/>
    </row>
    <row r="9" customFormat="false" ht="15" hidden="false" customHeight="false" outlineLevel="0" collapsed="false">
      <c r="A9" s="1"/>
      <c r="B9" s="74"/>
      <c r="C9" s="74"/>
      <c r="D9" s="74"/>
      <c r="E9" s="74"/>
      <c r="F9" s="74"/>
      <c r="G9" s="74"/>
      <c r="H9" s="74"/>
      <c r="I9" s="1"/>
      <c r="J9" s="1"/>
      <c r="K9" s="1"/>
      <c r="L9" s="1"/>
      <c r="M9" s="1"/>
      <c r="N9" s="1"/>
    </row>
    <row r="10" customFormat="false" ht="15" hidden="false" customHeight="false" outlineLevel="0" collapsed="false">
      <c r="A10" s="1"/>
      <c r="B10" s="74"/>
      <c r="C10" s="74"/>
      <c r="D10" s="74"/>
      <c r="E10" s="74"/>
      <c r="F10" s="74"/>
      <c r="G10" s="74"/>
      <c r="H10" s="74"/>
      <c r="I10" s="1"/>
      <c r="J10" s="1"/>
      <c r="K10" s="1"/>
      <c r="L10" s="1"/>
      <c r="M10" s="1"/>
      <c r="N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customFormat="false" ht="15" hidden="false" customHeight="false" outlineLevel="0" collapsed="false">
      <c r="A12" s="1"/>
      <c r="B12" s="14" t="s">
        <v>10</v>
      </c>
      <c r="C12" s="14"/>
      <c r="D12" s="14"/>
      <c r="E12" s="14"/>
      <c r="F12" s="14"/>
      <c r="G12" s="14"/>
      <c r="H12" s="14"/>
      <c r="I12" s="1"/>
      <c r="J12" s="14" t="s">
        <v>195</v>
      </c>
      <c r="K12" s="14"/>
      <c r="L12" s="14"/>
      <c r="M12" s="14"/>
      <c r="N12" s="1"/>
    </row>
    <row r="13" customFormat="false" ht="26.8" hidden="false" customHeight="false" outlineLevel="0" collapsed="false">
      <c r="A13" s="1"/>
      <c r="B13" s="44" t="s">
        <v>196</v>
      </c>
      <c r="C13" s="37" t="s">
        <v>197</v>
      </c>
      <c r="D13" s="37" t="s">
        <v>31</v>
      </c>
      <c r="E13" s="37" t="s">
        <v>68</v>
      </c>
      <c r="F13" s="37" t="s">
        <v>198</v>
      </c>
      <c r="G13" s="37" t="s">
        <v>63</v>
      </c>
      <c r="H13" s="37" t="s">
        <v>199</v>
      </c>
      <c r="I13" s="1"/>
      <c r="J13" s="75" t="str">
        <f aca="false">IFERROR(TEXT(AVERAGE(E14:E19)/AVERAGE(D14:D19),"0%"),"0%")</f>
        <v>62%</v>
      </c>
      <c r="K13" s="75"/>
      <c r="L13" s="75"/>
      <c r="M13" s="75"/>
      <c r="N13" s="1"/>
    </row>
    <row r="14" customFormat="false" ht="15" hidden="false" customHeight="false" outlineLevel="0" collapsed="false">
      <c r="A14" s="1"/>
      <c r="B14" s="38" t="s">
        <v>200</v>
      </c>
      <c r="C14" s="39" t="s">
        <v>201</v>
      </c>
      <c r="D14" s="47" t="n">
        <v>4</v>
      </c>
      <c r="E14" s="76" t="n">
        <v>3</v>
      </c>
      <c r="F14" s="30" t="str">
        <f aca="false">IFERROR(REPT("█",ROUND(MIN(MAX((E14/D14),0),1)*12,0))&amp;REPT("░",12-ROUND(MIN(MAX((E14/D14),0),1)*12,0)),REPT("░",12))</f>
        <v>█████████░░░</v>
      </c>
      <c r="G14" s="47" t="s">
        <v>202</v>
      </c>
      <c r="H14" s="77" t="s">
        <v>203</v>
      </c>
      <c r="I14" s="1"/>
      <c r="J14" s="78" t="s">
        <v>204</v>
      </c>
      <c r="K14" s="78"/>
      <c r="L14" s="78"/>
      <c r="M14" s="78"/>
      <c r="N14" s="1"/>
    </row>
    <row r="15" customFormat="false" ht="15" hidden="false" customHeight="false" outlineLevel="0" collapsed="false">
      <c r="A15" s="1"/>
      <c r="B15" s="38" t="s">
        <v>205</v>
      </c>
      <c r="C15" s="39" t="s">
        <v>206</v>
      </c>
      <c r="D15" s="47" t="n">
        <v>30</v>
      </c>
      <c r="E15" s="76" t="n">
        <v>22</v>
      </c>
      <c r="F15" s="30" t="str">
        <f aca="false">IFERROR(REPT("█",ROUND(MIN(MAX((E15/D15),0),1)*12,0))&amp;REPT("░",12-ROUND(MIN(MAX((E15/D15),0),1)*12,0)),REPT("░",12))</f>
        <v>█████████░░░</v>
      </c>
      <c r="G15" s="47" t="s">
        <v>202</v>
      </c>
      <c r="H15" s="77" t="s">
        <v>207</v>
      </c>
      <c r="I15" s="1"/>
      <c r="J15" s="79" t="str">
        <f aca="false">IFERROR(REPT("█",ROUND(MIN(MAX((AVERAGE(E14:E19)/AVERAGE(D14:D19)),0),1)*12,0))&amp;REPT("░",12-ROUND(MIN(MAX((AVERAGE(E14:E19)/AVERAGE(D14:D19)),0),1)*12,0)),REPT("░",12))</f>
        <v>███████░░░░░</v>
      </c>
      <c r="K15" s="79"/>
      <c r="L15" s="79"/>
      <c r="M15" s="79"/>
      <c r="N15" s="1"/>
    </row>
    <row r="16" customFormat="false" ht="15" hidden="false" customHeight="false" outlineLevel="0" collapsed="false">
      <c r="A16" s="1"/>
      <c r="B16" s="38" t="s">
        <v>208</v>
      </c>
      <c r="C16" s="39" t="s">
        <v>209</v>
      </c>
      <c r="D16" s="47" t="n">
        <v>300</v>
      </c>
      <c r="E16" s="76" t="n">
        <v>180</v>
      </c>
      <c r="F16" s="30" t="str">
        <f aca="false">IFERROR(REPT("█",ROUND(MIN(MAX((E16/D16),0),1)*12,0))&amp;REPT("░",12-ROUND(MIN(MAX((E16/D16),0),1)*12,0)),REPT("░",12))</f>
        <v>███████░░░░░</v>
      </c>
      <c r="G16" s="47" t="s">
        <v>202</v>
      </c>
      <c r="H16" s="77" t="s">
        <v>210</v>
      </c>
      <c r="I16" s="1"/>
      <c r="J16" s="1"/>
      <c r="K16" s="1"/>
      <c r="L16" s="1"/>
      <c r="M16" s="1"/>
      <c r="N16" s="1"/>
    </row>
    <row r="17" customFormat="false" ht="15" hidden="false" customHeight="false" outlineLevel="0" collapsed="false">
      <c r="A17" s="1"/>
      <c r="B17" s="38" t="s">
        <v>211</v>
      </c>
      <c r="C17" s="39" t="s">
        <v>212</v>
      </c>
      <c r="D17" s="47" t="n">
        <v>6</v>
      </c>
      <c r="E17" s="76" t="n">
        <v>4</v>
      </c>
      <c r="F17" s="30" t="str">
        <f aca="false">IFERROR(REPT("█",ROUND(MIN(MAX((E17/D17),0),1)*12,0))&amp;REPT("░",12-ROUND(MIN(MAX((E17/D17),0),1)*12,0)),REPT("░",12))</f>
        <v>████████░░░░</v>
      </c>
      <c r="G17" s="47" t="s">
        <v>71</v>
      </c>
      <c r="H17" s="77" t="s">
        <v>213</v>
      </c>
      <c r="I17" s="1"/>
      <c r="J17" s="80" t="s">
        <v>214</v>
      </c>
      <c r="K17" s="80"/>
      <c r="L17" s="80"/>
      <c r="M17" s="80"/>
      <c r="N17" s="1"/>
    </row>
    <row r="18" customFormat="false" ht="15" hidden="false" customHeight="false" outlineLevel="0" collapsed="false">
      <c r="A18" s="1"/>
      <c r="B18" s="38" t="s">
        <v>215</v>
      </c>
      <c r="C18" s="39" t="s">
        <v>206</v>
      </c>
      <c r="D18" s="47" t="n">
        <v>12</v>
      </c>
      <c r="E18" s="76" t="n">
        <v>9</v>
      </c>
      <c r="F18" s="30" t="str">
        <f aca="false">IFERROR(REPT("█",ROUND(MIN(MAX((E18/D18),0),1)*12,0))&amp;REPT("░",12-ROUND(MIN(MAX((E18/D18),0),1)*12,0)),REPT("░",12))</f>
        <v>█████████░░░</v>
      </c>
      <c r="G18" s="47" t="s">
        <v>202</v>
      </c>
      <c r="H18" s="77" t="s">
        <v>216</v>
      </c>
      <c r="I18" s="1"/>
      <c r="J18" s="3" t="str">
        <f aca="false">COUNTIF(G14:G19,"Done")&amp;" / "&amp;COUNTA(B14:B19)&amp;" complete"</f>
        <v>1 / 6 complete</v>
      </c>
      <c r="K18" s="3"/>
      <c r="L18" s="3"/>
      <c r="M18" s="3"/>
      <c r="N18" s="1"/>
    </row>
    <row r="19" customFormat="false" ht="15" hidden="false" customHeight="false" outlineLevel="0" collapsed="false">
      <c r="A19" s="1"/>
      <c r="B19" s="38" t="s">
        <v>217</v>
      </c>
      <c r="C19" s="39" t="s">
        <v>201</v>
      </c>
      <c r="D19" s="47" t="n">
        <v>5</v>
      </c>
      <c r="E19" s="76" t="n">
        <v>5</v>
      </c>
      <c r="F19" s="30" t="str">
        <f aca="false">IFERROR(REPT("█",ROUND(MIN(MAX((E19/D19),0),1)*12,0))&amp;REPT("░",12-ROUND(MIN(MAX((E19/D19),0),1)*12,0)),REPT("░",12))</f>
        <v>████████████</v>
      </c>
      <c r="G19" s="47" t="s">
        <v>68</v>
      </c>
      <c r="H19" s="77" t="s">
        <v>218</v>
      </c>
      <c r="I19" s="1"/>
      <c r="J19" s="1"/>
      <c r="K19" s="1"/>
      <c r="L19" s="1"/>
      <c r="M19" s="1"/>
      <c r="N19" s="1"/>
    </row>
    <row r="20" customFormat="false" ht="15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81" t="s">
        <v>219</v>
      </c>
      <c r="K20" s="81"/>
      <c r="L20" s="81"/>
      <c r="M20" s="81"/>
      <c r="N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81"/>
      <c r="K21" s="81"/>
      <c r="L21" s="81"/>
      <c r="M21" s="81"/>
      <c r="N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81"/>
      <c r="K22" s="81"/>
      <c r="L22" s="81"/>
      <c r="M22" s="81"/>
      <c r="N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81"/>
      <c r="K23" s="81"/>
      <c r="L23" s="81"/>
      <c r="M23" s="81"/>
      <c r="N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</sheetData>
  <mergeCells count="13">
    <mergeCell ref="B2:M2"/>
    <mergeCell ref="B3:M4"/>
    <mergeCell ref="B5:M5"/>
    <mergeCell ref="B7:H7"/>
    <mergeCell ref="B8:H10"/>
    <mergeCell ref="B12:H12"/>
    <mergeCell ref="J12:M12"/>
    <mergeCell ref="J13:M13"/>
    <mergeCell ref="J14:M14"/>
    <mergeCell ref="J15:M15"/>
    <mergeCell ref="J17:M17"/>
    <mergeCell ref="J18:M18"/>
    <mergeCell ref="J20:M23"/>
  </mergeCells>
  <conditionalFormatting sqref="G14:G19">
    <cfRule type="cellIs" priority="2" operator="equal" aboveAverage="0" equalAverage="0" bottom="0" percent="0" rank="0" text="" dxfId="12">
      <formula>"Done"</formula>
    </cfRule>
    <cfRule type="cellIs" priority="3" operator="equal" aboveAverage="0" equalAverage="0" bottom="0" percent="0" rank="0" text="" dxfId="13">
      <formula>"On Track"</formula>
    </cfRule>
    <cfRule type="cellIs" priority="4" operator="equal" aboveAverage="0" equalAverage="0" bottom="0" percent="0" rank="0" text="" dxfId="8">
      <formula>"In Progress"</formula>
    </cfRule>
  </conditionalFormatting>
  <dataValidations count="2">
    <dataValidation allowBlank="true" errorStyle="stop" operator="between" showDropDown="false" showErrorMessage="false" showInputMessage="false" sqref="C14:C19" type="list">
      <formula1>"Personal,Health,Finance,Study,Beauty"</formula1>
      <formula2>0</formula2>
    </dataValidation>
    <dataValidation allowBlank="true" errorStyle="stop" operator="between" showDropDown="false" showErrorMessage="false" showInputMessage="false" sqref="G14:G19" type="list">
      <formula1>"Not Started,In Progress,On Track,Done"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D4DF"/>
    <pageSetUpPr fitToPage="false"/>
  </sheetPr>
  <dimension ref="A1:N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6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3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3" min="10" style="0" width="12"/>
    <col collapsed="false" customWidth="true" hidden="false" outlineLevel="0" max="14" min="14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7.5" hidden="false" customHeight="true" outlineLevel="0" collapsed="false">
      <c r="A2" s="1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"/>
    </row>
    <row r="3" customFormat="false" ht="19.5" hidden="false" customHeight="true" outlineLevel="0" collapsed="false">
      <c r="A3" s="1"/>
      <c r="B3" s="35" t="s">
        <v>220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1"/>
    </row>
    <row r="4" customFormat="false" ht="19.5" hidden="false" customHeight="true" outlineLevel="0" collapsed="false">
      <c r="A4" s="1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1"/>
    </row>
    <row r="5" customFormat="false" ht="15.75" hidden="false" customHeight="true" outlineLevel="0" collapsed="false">
      <c r="A5" s="1"/>
      <c r="B5" s="36" t="s">
        <v>221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1"/>
    </row>
    <row r="6" customFormat="false" ht="7.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5" hidden="false" customHeight="false" outlineLevel="0" collapsed="false">
      <c r="A7" s="1"/>
      <c r="B7" s="14" t="s">
        <v>222</v>
      </c>
      <c r="C7" s="14"/>
      <c r="D7" s="14"/>
      <c r="E7" s="1"/>
      <c r="F7" s="1"/>
      <c r="G7" s="1"/>
      <c r="H7" s="14" t="s">
        <v>223</v>
      </c>
      <c r="I7" s="14"/>
      <c r="J7" s="14"/>
      <c r="K7" s="14"/>
      <c r="L7" s="14"/>
      <c r="M7" s="14"/>
      <c r="N7" s="1"/>
    </row>
    <row r="8" customFormat="false" ht="15" hidden="false" customHeight="false" outlineLevel="0" collapsed="false">
      <c r="A8" s="1"/>
      <c r="B8" s="44" t="s">
        <v>224</v>
      </c>
      <c r="C8" s="37" t="s">
        <v>225</v>
      </c>
      <c r="D8" s="37"/>
      <c r="E8" s="1"/>
      <c r="F8" s="1"/>
      <c r="G8" s="1"/>
      <c r="H8" s="82" t="s">
        <v>226</v>
      </c>
      <c r="I8" s="83" t="n">
        <f aca="false">SUM(C9:D11)</f>
        <v>900</v>
      </c>
      <c r="J8" s="83"/>
      <c r="K8" s="83"/>
      <c r="L8" s="83"/>
      <c r="M8" s="83"/>
      <c r="N8" s="1"/>
    </row>
    <row r="9" customFormat="false" ht="15" hidden="false" customHeight="false" outlineLevel="0" collapsed="false">
      <c r="A9" s="1"/>
      <c r="B9" s="46" t="s">
        <v>227</v>
      </c>
      <c r="C9" s="84" t="n">
        <v>620</v>
      </c>
      <c r="D9" s="84"/>
      <c r="E9" s="1"/>
      <c r="F9" s="1"/>
      <c r="G9" s="1"/>
      <c r="H9" s="85" t="s">
        <v>228</v>
      </c>
      <c r="I9" s="86" t="n">
        <f aca="false">SUM(C16:D21)</f>
        <v>440</v>
      </c>
      <c r="J9" s="86"/>
      <c r="K9" s="86"/>
      <c r="L9" s="86"/>
      <c r="M9" s="86"/>
      <c r="N9" s="1"/>
    </row>
    <row r="10" customFormat="false" ht="15" hidden="false" customHeight="false" outlineLevel="0" collapsed="false">
      <c r="A10" s="1"/>
      <c r="B10" s="46" t="s">
        <v>229</v>
      </c>
      <c r="C10" s="84" t="n">
        <v>180</v>
      </c>
      <c r="D10" s="84"/>
      <c r="E10" s="1"/>
      <c r="F10" s="1"/>
      <c r="G10" s="1"/>
      <c r="H10" s="87" t="s">
        <v>230</v>
      </c>
      <c r="I10" s="88" t="n">
        <v>150</v>
      </c>
      <c r="J10" s="88"/>
      <c r="K10" s="88"/>
      <c r="L10" s="88"/>
      <c r="M10" s="88"/>
      <c r="N10" s="1"/>
    </row>
    <row r="11" customFormat="false" ht="15" hidden="false" customHeight="false" outlineLevel="0" collapsed="false">
      <c r="A11" s="1"/>
      <c r="B11" s="46" t="s">
        <v>231</v>
      </c>
      <c r="C11" s="84" t="n">
        <v>100</v>
      </c>
      <c r="D11" s="84"/>
      <c r="E11" s="1"/>
      <c r="F11" s="1"/>
      <c r="G11" s="1"/>
      <c r="H11" s="89" t="s">
        <v>232</v>
      </c>
      <c r="I11" s="90" t="n">
        <f aca="false">SUM(C9:D11)-SUM(C16:D21)-N(I10)</f>
        <v>310</v>
      </c>
      <c r="J11" s="90"/>
      <c r="K11" s="90"/>
      <c r="L11" s="90"/>
      <c r="M11" s="90"/>
      <c r="N11" s="1"/>
    </row>
    <row r="12" customFormat="false" ht="15" hidden="false" customHeight="false" outlineLevel="0" collapsed="false">
      <c r="A12" s="1"/>
      <c r="B12" s="91" t="s">
        <v>233</v>
      </c>
      <c r="C12" s="92" t="n">
        <f aca="false">SUM(C9:D11)</f>
        <v>900</v>
      </c>
      <c r="D12" s="92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1"/>
      <c r="G13" s="1"/>
      <c r="H13" s="14" t="s">
        <v>234</v>
      </c>
      <c r="I13" s="14"/>
      <c r="J13" s="14"/>
      <c r="K13" s="14"/>
      <c r="L13" s="14"/>
      <c r="M13" s="14"/>
      <c r="N13" s="1"/>
    </row>
    <row r="14" customFormat="false" ht="15" hidden="false" customHeight="false" outlineLevel="0" collapsed="false">
      <c r="A14" s="1"/>
      <c r="B14" s="14" t="s">
        <v>235</v>
      </c>
      <c r="C14" s="14"/>
      <c r="D14" s="14"/>
      <c r="E14" s="1"/>
      <c r="F14" s="1"/>
      <c r="G14" s="1"/>
      <c r="H14" s="93" t="s">
        <v>236</v>
      </c>
      <c r="I14" s="94" t="n">
        <v>680</v>
      </c>
      <c r="J14" s="94"/>
      <c r="K14" s="93" t="s">
        <v>196</v>
      </c>
      <c r="L14" s="94" t="n">
        <v>2000</v>
      </c>
      <c r="M14" s="94"/>
      <c r="N14" s="1"/>
    </row>
    <row r="15" customFormat="false" ht="15" hidden="false" customHeight="false" outlineLevel="0" collapsed="false">
      <c r="A15" s="1"/>
      <c r="B15" s="44" t="s">
        <v>197</v>
      </c>
      <c r="C15" s="37" t="s">
        <v>225</v>
      </c>
      <c r="D15" s="37"/>
      <c r="E15" s="1"/>
      <c r="F15" s="1"/>
      <c r="G15" s="1"/>
      <c r="H15" s="95" t="str">
        <f aca="false">IFERROR(REPT("█",ROUND(MIN(MAX((N(I14)/L14),0),1)*12,0))&amp;REPT("░",12-ROUND(MIN(MAX((N(I14)/L14),0),1)*12,0)),REPT("░",12))</f>
        <v>████░░░░░░░░</v>
      </c>
      <c r="I15" s="95"/>
      <c r="J15" s="95"/>
      <c r="K15" s="95"/>
      <c r="L15" s="95"/>
      <c r="M15" s="95"/>
      <c r="N15" s="1"/>
    </row>
    <row r="16" customFormat="false" ht="15" hidden="false" customHeight="false" outlineLevel="0" collapsed="false">
      <c r="A16" s="1"/>
      <c r="B16" s="62" t="s">
        <v>237</v>
      </c>
      <c r="C16" s="84" t="n">
        <v>35</v>
      </c>
      <c r="D16" s="84"/>
      <c r="E16" s="1"/>
      <c r="F16" s="1"/>
      <c r="G16" s="1"/>
      <c r="H16" s="96" t="str">
        <f aca="false">IFERROR(TEXT(N(I14)/L14,"0%")&amp;" there — £"&amp;TEXT(L14-N(I14),"#,##0")&amp;" to go ✨","set a goal ✨")</f>
        <v>34% there — £1,320 to go ✨</v>
      </c>
      <c r="I16" s="96"/>
      <c r="J16" s="96"/>
      <c r="K16" s="96"/>
      <c r="L16" s="96"/>
      <c r="M16" s="96"/>
      <c r="N16" s="1"/>
    </row>
    <row r="17" customFormat="false" ht="15" hidden="false" customHeight="false" outlineLevel="0" collapsed="false">
      <c r="A17" s="1"/>
      <c r="B17" s="62" t="s">
        <v>238</v>
      </c>
      <c r="C17" s="84" t="n">
        <v>140</v>
      </c>
      <c r="D17" s="84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customFormat="false" ht="15" hidden="false" customHeight="false" outlineLevel="0" collapsed="false">
      <c r="A18" s="1"/>
      <c r="B18" s="62" t="s">
        <v>239</v>
      </c>
      <c r="C18" s="84" t="n">
        <v>60</v>
      </c>
      <c r="D18" s="84"/>
      <c r="E18" s="1"/>
      <c r="F18" s="1"/>
      <c r="G18" s="1"/>
      <c r="H18" s="14" t="s">
        <v>240</v>
      </c>
      <c r="I18" s="14"/>
      <c r="J18" s="14"/>
      <c r="K18" s="14"/>
      <c r="L18" s="14"/>
      <c r="M18" s="14"/>
      <c r="N18" s="1"/>
    </row>
    <row r="19" customFormat="false" ht="15" hidden="false" customHeight="false" outlineLevel="0" collapsed="false">
      <c r="A19" s="1"/>
      <c r="B19" s="62" t="s">
        <v>241</v>
      </c>
      <c r="C19" s="84" t="n">
        <v>90</v>
      </c>
      <c r="D19" s="84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customFormat="false" ht="15" hidden="false" customHeight="false" outlineLevel="0" collapsed="false">
      <c r="A20" s="1"/>
      <c r="B20" s="62" t="s">
        <v>242</v>
      </c>
      <c r="C20" s="84" t="n">
        <v>45</v>
      </c>
      <c r="D20" s="84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customFormat="false" ht="15" hidden="false" customHeight="false" outlineLevel="0" collapsed="false">
      <c r="A21" s="1"/>
      <c r="B21" s="62" t="s">
        <v>243</v>
      </c>
      <c r="C21" s="84" t="n">
        <v>70</v>
      </c>
      <c r="D21" s="84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customFormat="false" ht="15" hidden="false" customHeight="false" outlineLevel="0" collapsed="false">
      <c r="A22" s="1"/>
      <c r="B22" s="91" t="s">
        <v>244</v>
      </c>
      <c r="C22" s="92" t="n">
        <f aca="false">SUM(C16:D21)</f>
        <v>440</v>
      </c>
      <c r="D22" s="92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</sheetData>
  <mergeCells count="29">
    <mergeCell ref="B2:M2"/>
    <mergeCell ref="B3:M4"/>
    <mergeCell ref="B5:M5"/>
    <mergeCell ref="B7:D7"/>
    <mergeCell ref="H7:M7"/>
    <mergeCell ref="C8:D8"/>
    <mergeCell ref="I8:M8"/>
    <mergeCell ref="C9:D9"/>
    <mergeCell ref="I9:M9"/>
    <mergeCell ref="C10:D10"/>
    <mergeCell ref="I10:M10"/>
    <mergeCell ref="C11:D11"/>
    <mergeCell ref="I11:M11"/>
    <mergeCell ref="C12:D12"/>
    <mergeCell ref="H13:M13"/>
    <mergeCell ref="B14:D14"/>
    <mergeCell ref="I14:J14"/>
    <mergeCell ref="L14:M14"/>
    <mergeCell ref="C15:D15"/>
    <mergeCell ref="H15:M15"/>
    <mergeCell ref="C16:D16"/>
    <mergeCell ref="H16:M16"/>
    <mergeCell ref="C17:D17"/>
    <mergeCell ref="C18:D18"/>
    <mergeCell ref="H18:M18"/>
    <mergeCell ref="C19:D19"/>
    <mergeCell ref="C20:D20"/>
    <mergeCell ref="C21:D21"/>
    <mergeCell ref="C22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2026-06-17T09:10:31Z</dcterms:created>
  <dc:creator>openpyxl</dc:creator>
  <dc:description/>
  <dc:language>en-US</dc:language>
  <cp:lastModifiedBy/>
  <dcterms:modified xsi:type="dcterms:W3CDTF">2026-06-17T09:10:41Z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